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8"/>
  </bookViews>
  <sheets>
    <sheet name="汇总" sheetId="1" r:id="rId1"/>
    <sheet name="TCL 集团" sheetId="2" r:id="rId2"/>
    <sheet name="格力电器" sheetId="3" r:id="rId3"/>
    <sheet name="茂业物流" sheetId="4" r:id="rId4"/>
    <sheet name="旗滨集团" sheetId="5" r:id="rId5"/>
    <sheet name="深圳机场" sheetId="6" r:id="rId6"/>
    <sheet name="五洲交通" sheetId="7" r:id="rId7"/>
    <sheet name="英飞拓" sheetId="8" r:id="rId8"/>
    <sheet name="宏" sheetId="9" r:id="rId9"/>
  </sheets>
  <definedNames>
    <definedName name="_xlnm._FilterDatabase" localSheetId="0" hidden="1">'汇总'!$A$2:$N$52</definedName>
  </definedNames>
  <calcPr fullCalcOnLoad="1"/>
</workbook>
</file>

<file path=xl/sharedStrings.xml><?xml version="1.0" encoding="utf-8"?>
<sst xmlns="http://schemas.openxmlformats.org/spreadsheetml/2006/main" count="559" uniqueCount="45">
  <si>
    <t>成交日期</t>
  </si>
  <si>
    <t>证券代码</t>
  </si>
  <si>
    <t>证券名称</t>
  </si>
  <si>
    <t>操作</t>
  </si>
  <si>
    <t>成交数量</t>
  </si>
  <si>
    <t>成交均价</t>
  </si>
  <si>
    <t>成交金额</t>
  </si>
  <si>
    <t>手续费</t>
  </si>
  <si>
    <t>印花税</t>
  </si>
  <si>
    <t>过户费</t>
  </si>
  <si>
    <t>其他费用</t>
  </si>
  <si>
    <t>发生金额</t>
  </si>
  <si>
    <t>股东帐户</t>
  </si>
  <si>
    <t>交易市场</t>
  </si>
  <si>
    <t>登记指定</t>
  </si>
  <si>
    <t>指定交易</t>
  </si>
  <si>
    <t>上海Ａ股</t>
  </si>
  <si>
    <t>旗滨集团</t>
  </si>
  <si>
    <t>证券买入</t>
  </si>
  <si>
    <t>证券卖出</t>
  </si>
  <si>
    <t>五洲交通</t>
  </si>
  <si>
    <t>TCL 集团</t>
  </si>
  <si>
    <t>深圳Ａ股</t>
  </si>
  <si>
    <t>深圳机场</t>
  </si>
  <si>
    <t>股息入账</t>
  </si>
  <si>
    <t>格力电器</t>
  </si>
  <si>
    <t>茂业物流</t>
  </si>
  <si>
    <t>英飞拓</t>
  </si>
  <si>
    <t>TCL 集团</t>
  </si>
  <si>
    <t>买入总额</t>
  </si>
  <si>
    <t>买入费总额</t>
  </si>
  <si>
    <t>卖出总额</t>
  </si>
  <si>
    <t>卖出费总额</t>
  </si>
  <si>
    <t>盈</t>
  </si>
  <si>
    <t>亏</t>
  </si>
  <si>
    <t>余股数量</t>
  </si>
  <si>
    <t>约余金额</t>
  </si>
  <si>
    <t>截止20151029</t>
  </si>
  <si>
    <t>参考：http://jingyan.baidu.com/article/f0062228d16ba9fbd3f0c82b.html</t>
  </si>
  <si>
    <t>*******</t>
  </si>
  <si>
    <t>简要说明：</t>
  </si>
  <si>
    <t>4、盈：数值大于0时条件格式中设定字体为红色字，小于0时字体颜色白色（骗眼睛看不到白色字）；亏则相反。</t>
  </si>
  <si>
    <t>3、手工筛选或用vlookup挑选各个股到单独表中去；</t>
  </si>
  <si>
    <t>2、用宏把导出的单个excel合并为一个excel；</t>
  </si>
  <si>
    <t>1、从佣金宝国金证券交易软件中导出excel到电脑并命名为04.xls等；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</si>
</sst>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76" fontId="0" fillId="0" borderId="3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dxfs count="3">
    <dxf>
      <font>
        <b/>
        <i val="0"/>
        <color rgb="FFFF0000"/>
      </font>
      <border/>
    </dxf>
    <dxf>
      <font>
        <color rgb="FFFFFFFF"/>
      </font>
      <border/>
    </dxf>
    <dxf>
      <font>
        <b val="0"/>
        <i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52"/>
  <sheetViews>
    <sheetView workbookViewId="0" topLeftCell="A1">
      <selection activeCell="Q24" sqref="Q24"/>
    </sheetView>
  </sheetViews>
  <sheetFormatPr defaultColWidth="9.00390625" defaultRowHeight="14.25"/>
  <cols>
    <col min="13" max="13" width="11.625" style="0" bestFit="1" customWidth="1"/>
  </cols>
  <sheetData>
    <row r="2" spans="1:14" ht="14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</row>
    <row r="3" spans="1:14" ht="14.25">
      <c r="A3">
        <v>20150423</v>
      </c>
      <c r="B3">
        <v>799999</v>
      </c>
      <c r="C3" t="s">
        <v>14</v>
      </c>
      <c r="D3" t="s">
        <v>15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 t="s">
        <v>39</v>
      </c>
      <c r="N3" t="s">
        <v>16</v>
      </c>
    </row>
    <row r="4" spans="1:14" ht="14.25">
      <c r="A4">
        <v>20150423</v>
      </c>
      <c r="B4">
        <v>601636</v>
      </c>
      <c r="C4" t="s">
        <v>17</v>
      </c>
      <c r="D4" t="s">
        <v>18</v>
      </c>
      <c r="E4">
        <v>200</v>
      </c>
      <c r="F4">
        <v>11.9</v>
      </c>
      <c r="G4">
        <v>2380</v>
      </c>
      <c r="H4">
        <v>5</v>
      </c>
      <c r="I4">
        <v>0</v>
      </c>
      <c r="J4">
        <v>0.06</v>
      </c>
      <c r="K4">
        <v>0</v>
      </c>
      <c r="L4">
        <v>-2385.12</v>
      </c>
      <c r="M4" t="s">
        <v>39</v>
      </c>
      <c r="N4" t="s">
        <v>16</v>
      </c>
    </row>
    <row r="5" spans="1:14" ht="14.25">
      <c r="A5">
        <v>20150423</v>
      </c>
      <c r="B5">
        <v>601636</v>
      </c>
      <c r="C5" t="s">
        <v>17</v>
      </c>
      <c r="D5" t="s">
        <v>18</v>
      </c>
      <c r="E5">
        <v>200</v>
      </c>
      <c r="F5">
        <v>11.9</v>
      </c>
      <c r="G5">
        <v>2380</v>
      </c>
      <c r="H5">
        <v>5</v>
      </c>
      <c r="I5">
        <v>0</v>
      </c>
      <c r="J5">
        <v>0.06</v>
      </c>
      <c r="K5">
        <v>0</v>
      </c>
      <c r="L5">
        <v>-2385.12</v>
      </c>
      <c r="M5" t="s">
        <v>39</v>
      </c>
      <c r="N5" t="s">
        <v>16</v>
      </c>
    </row>
    <row r="6" spans="1:14" ht="14.25">
      <c r="A6">
        <v>20150423</v>
      </c>
      <c r="B6">
        <v>601636</v>
      </c>
      <c r="C6" t="s">
        <v>17</v>
      </c>
      <c r="D6" t="s">
        <v>18</v>
      </c>
      <c r="E6">
        <v>1000</v>
      </c>
      <c r="F6">
        <v>11.89</v>
      </c>
      <c r="G6">
        <v>11890</v>
      </c>
      <c r="H6">
        <v>5</v>
      </c>
      <c r="I6">
        <v>0</v>
      </c>
      <c r="J6">
        <v>0.3</v>
      </c>
      <c r="K6">
        <v>0</v>
      </c>
      <c r="L6">
        <v>-11895.6</v>
      </c>
      <c r="M6" t="s">
        <v>39</v>
      </c>
      <c r="N6" t="s">
        <v>16</v>
      </c>
    </row>
    <row r="7" spans="1:14" ht="14.25">
      <c r="A7">
        <v>20150424</v>
      </c>
      <c r="B7">
        <v>601636</v>
      </c>
      <c r="C7" t="s">
        <v>17</v>
      </c>
      <c r="D7" t="s">
        <v>19</v>
      </c>
      <c r="E7">
        <v>-1400</v>
      </c>
      <c r="F7">
        <v>11.33</v>
      </c>
      <c r="G7">
        <v>15862</v>
      </c>
      <c r="H7">
        <v>5</v>
      </c>
      <c r="I7">
        <v>15.86</v>
      </c>
      <c r="J7">
        <v>0.42</v>
      </c>
      <c r="K7">
        <v>0</v>
      </c>
      <c r="L7">
        <v>15840.3</v>
      </c>
      <c r="M7" t="s">
        <v>39</v>
      </c>
      <c r="N7" t="s">
        <v>16</v>
      </c>
    </row>
    <row r="8" spans="1:14" ht="14.25">
      <c r="A8">
        <v>20150427</v>
      </c>
      <c r="B8">
        <v>600368</v>
      </c>
      <c r="C8" t="s">
        <v>20</v>
      </c>
      <c r="D8" t="s">
        <v>18</v>
      </c>
      <c r="E8">
        <v>300</v>
      </c>
      <c r="F8">
        <v>9.14</v>
      </c>
      <c r="G8">
        <v>2742</v>
      </c>
      <c r="H8">
        <v>5</v>
      </c>
      <c r="I8">
        <v>0</v>
      </c>
      <c r="J8">
        <v>0.09</v>
      </c>
      <c r="K8">
        <v>0</v>
      </c>
      <c r="L8">
        <v>-2747.18</v>
      </c>
      <c r="M8" t="s">
        <v>39</v>
      </c>
      <c r="N8" t="s">
        <v>16</v>
      </c>
    </row>
    <row r="9" spans="1:14" ht="14.25">
      <c r="A9">
        <v>20150427</v>
      </c>
      <c r="B9">
        <v>601636</v>
      </c>
      <c r="C9" t="s">
        <v>17</v>
      </c>
      <c r="D9" t="s">
        <v>18</v>
      </c>
      <c r="E9">
        <v>800</v>
      </c>
      <c r="F9">
        <v>11.37</v>
      </c>
      <c r="G9">
        <v>9096</v>
      </c>
      <c r="H9">
        <v>5</v>
      </c>
      <c r="I9">
        <v>0</v>
      </c>
      <c r="J9">
        <v>0.24</v>
      </c>
      <c r="K9">
        <v>0</v>
      </c>
      <c r="L9">
        <v>-9101.48</v>
      </c>
      <c r="M9" t="s">
        <v>39</v>
      </c>
      <c r="N9" t="s">
        <v>16</v>
      </c>
    </row>
    <row r="10" spans="1:14" ht="14.25">
      <c r="A10">
        <v>20150428</v>
      </c>
      <c r="B10">
        <v>600368</v>
      </c>
      <c r="C10" t="s">
        <v>20</v>
      </c>
      <c r="D10" t="s">
        <v>19</v>
      </c>
      <c r="E10">
        <v>-300</v>
      </c>
      <c r="F10">
        <v>8.72</v>
      </c>
      <c r="G10">
        <v>2616</v>
      </c>
      <c r="H10">
        <v>5</v>
      </c>
      <c r="I10">
        <v>2.62</v>
      </c>
      <c r="J10">
        <v>0.09</v>
      </c>
      <c r="K10">
        <v>0</v>
      </c>
      <c r="L10">
        <v>2608.2</v>
      </c>
      <c r="M10" t="s">
        <v>39</v>
      </c>
      <c r="N10" t="s">
        <v>16</v>
      </c>
    </row>
    <row r="11" spans="1:14" ht="14.25">
      <c r="A11">
        <v>20150428</v>
      </c>
      <c r="B11">
        <v>601636</v>
      </c>
      <c r="C11" t="s">
        <v>17</v>
      </c>
      <c r="D11" t="s">
        <v>19</v>
      </c>
      <c r="E11">
        <v>-400</v>
      </c>
      <c r="F11">
        <v>11.48</v>
      </c>
      <c r="G11">
        <v>4592</v>
      </c>
      <c r="H11">
        <v>5</v>
      </c>
      <c r="I11">
        <v>4.59</v>
      </c>
      <c r="J11">
        <v>0.12</v>
      </c>
      <c r="K11">
        <v>0</v>
      </c>
      <c r="L11">
        <v>4582.17</v>
      </c>
      <c r="M11" t="s">
        <v>39</v>
      </c>
      <c r="N11" t="s">
        <v>16</v>
      </c>
    </row>
    <row r="12" spans="1:14" ht="14.25">
      <c r="A12">
        <v>20150428</v>
      </c>
      <c r="B12">
        <v>601636</v>
      </c>
      <c r="C12" t="s">
        <v>17</v>
      </c>
      <c r="D12" t="s">
        <v>18</v>
      </c>
      <c r="E12">
        <v>700</v>
      </c>
      <c r="F12">
        <v>11.28</v>
      </c>
      <c r="G12">
        <v>7896</v>
      </c>
      <c r="H12">
        <v>5</v>
      </c>
      <c r="I12">
        <v>0</v>
      </c>
      <c r="J12">
        <v>0.21</v>
      </c>
      <c r="K12">
        <v>0</v>
      </c>
      <c r="L12">
        <v>-7901.42</v>
      </c>
      <c r="M12" t="s">
        <v>39</v>
      </c>
      <c r="N12" t="s">
        <v>16</v>
      </c>
    </row>
    <row r="13" spans="1:14" ht="14.25">
      <c r="A13">
        <v>20150429</v>
      </c>
      <c r="B13">
        <v>100</v>
      </c>
      <c r="C13" t="s">
        <v>28</v>
      </c>
      <c r="D13" t="s">
        <v>18</v>
      </c>
      <c r="E13">
        <v>100</v>
      </c>
      <c r="F13">
        <v>6.27</v>
      </c>
      <c r="G13">
        <v>627</v>
      </c>
      <c r="H13">
        <v>5</v>
      </c>
      <c r="I13">
        <v>0</v>
      </c>
      <c r="J13">
        <v>0</v>
      </c>
      <c r="K13">
        <v>0</v>
      </c>
      <c r="L13">
        <v>-632</v>
      </c>
      <c r="M13" t="s">
        <v>39</v>
      </c>
      <c r="N13" t="s">
        <v>22</v>
      </c>
    </row>
    <row r="14" spans="1:14" ht="14.25">
      <c r="A14">
        <v>20150429</v>
      </c>
      <c r="B14">
        <v>601636</v>
      </c>
      <c r="C14" t="s">
        <v>17</v>
      </c>
      <c r="D14" t="s">
        <v>18</v>
      </c>
      <c r="E14">
        <v>100</v>
      </c>
      <c r="F14">
        <v>11.25</v>
      </c>
      <c r="G14">
        <v>1125</v>
      </c>
      <c r="H14">
        <v>5</v>
      </c>
      <c r="I14">
        <v>0</v>
      </c>
      <c r="J14">
        <v>0.03</v>
      </c>
      <c r="K14">
        <v>0</v>
      </c>
      <c r="L14">
        <v>-1130.06</v>
      </c>
      <c r="M14" t="s">
        <v>39</v>
      </c>
      <c r="N14" t="s">
        <v>16</v>
      </c>
    </row>
    <row r="15" spans="1:14" ht="14.25">
      <c r="A15">
        <v>20150429</v>
      </c>
      <c r="B15">
        <v>601636</v>
      </c>
      <c r="C15" t="s">
        <v>17</v>
      </c>
      <c r="D15" t="s">
        <v>18</v>
      </c>
      <c r="E15">
        <v>3500</v>
      </c>
      <c r="F15">
        <v>11.259</v>
      </c>
      <c r="G15">
        <v>39408</v>
      </c>
      <c r="H15">
        <v>9.85</v>
      </c>
      <c r="I15">
        <v>0</v>
      </c>
      <c r="J15">
        <v>1.05</v>
      </c>
      <c r="K15">
        <v>0</v>
      </c>
      <c r="L15">
        <v>-39419.95</v>
      </c>
      <c r="M15" t="s">
        <v>39</v>
      </c>
      <c r="N15" t="s">
        <v>16</v>
      </c>
    </row>
    <row r="16" spans="1:14" ht="14.25">
      <c r="A16">
        <v>20150429</v>
      </c>
      <c r="B16">
        <v>601636</v>
      </c>
      <c r="C16" t="s">
        <v>17</v>
      </c>
      <c r="D16" t="s">
        <v>18</v>
      </c>
      <c r="E16">
        <v>4000</v>
      </c>
      <c r="F16">
        <v>11.26</v>
      </c>
      <c r="G16">
        <v>45040</v>
      </c>
      <c r="H16">
        <v>11.26</v>
      </c>
      <c r="I16">
        <v>0</v>
      </c>
      <c r="J16">
        <v>1.2</v>
      </c>
      <c r="K16">
        <v>0</v>
      </c>
      <c r="L16">
        <v>-45053.66</v>
      </c>
      <c r="M16" t="s">
        <v>39</v>
      </c>
      <c r="N16" t="s">
        <v>16</v>
      </c>
    </row>
    <row r="17" spans="1:14" ht="14.25">
      <c r="A17">
        <v>20150504</v>
      </c>
      <c r="B17">
        <v>100</v>
      </c>
      <c r="C17" t="s">
        <v>21</v>
      </c>
      <c r="D17" t="s">
        <v>19</v>
      </c>
      <c r="E17">
        <v>-100</v>
      </c>
      <c r="F17">
        <v>6.19</v>
      </c>
      <c r="G17">
        <v>619</v>
      </c>
      <c r="H17">
        <v>5</v>
      </c>
      <c r="I17">
        <v>0.62</v>
      </c>
      <c r="J17">
        <v>0</v>
      </c>
      <c r="K17">
        <v>0</v>
      </c>
      <c r="L17">
        <v>613.38</v>
      </c>
      <c r="M17" t="s">
        <v>39</v>
      </c>
      <c r="N17" t="s">
        <v>22</v>
      </c>
    </row>
    <row r="18" spans="1:14" ht="14.25">
      <c r="A18">
        <v>20150504</v>
      </c>
      <c r="B18">
        <v>601636</v>
      </c>
      <c r="C18" t="s">
        <v>17</v>
      </c>
      <c r="D18" t="s">
        <v>19</v>
      </c>
      <c r="E18">
        <v>-3700</v>
      </c>
      <c r="F18">
        <v>11.43</v>
      </c>
      <c r="G18">
        <v>42291</v>
      </c>
      <c r="H18">
        <v>10.57</v>
      </c>
      <c r="I18">
        <v>42.29</v>
      </c>
      <c r="J18">
        <v>1.11</v>
      </c>
      <c r="K18">
        <v>0</v>
      </c>
      <c r="L18">
        <v>42235.92</v>
      </c>
      <c r="M18" t="s">
        <v>39</v>
      </c>
      <c r="N18" t="s">
        <v>16</v>
      </c>
    </row>
    <row r="19" spans="1:14" ht="14.25">
      <c r="A19">
        <v>20150504</v>
      </c>
      <c r="B19">
        <v>601636</v>
      </c>
      <c r="C19" t="s">
        <v>17</v>
      </c>
      <c r="D19" t="s">
        <v>19</v>
      </c>
      <c r="E19">
        <v>-2100</v>
      </c>
      <c r="F19">
        <v>11.53</v>
      </c>
      <c r="G19">
        <v>24213</v>
      </c>
      <c r="H19">
        <v>6.05</v>
      </c>
      <c r="I19">
        <v>24.21</v>
      </c>
      <c r="J19">
        <v>0.63</v>
      </c>
      <c r="K19">
        <v>0</v>
      </c>
      <c r="L19">
        <v>24181.48</v>
      </c>
      <c r="M19" t="s">
        <v>39</v>
      </c>
      <c r="N19" t="s">
        <v>16</v>
      </c>
    </row>
    <row r="20" spans="1:14" ht="14.25">
      <c r="A20">
        <v>20150504</v>
      </c>
      <c r="B20">
        <v>601636</v>
      </c>
      <c r="C20" t="s">
        <v>17</v>
      </c>
      <c r="D20" t="s">
        <v>19</v>
      </c>
      <c r="E20">
        <v>-2900</v>
      </c>
      <c r="F20">
        <v>11.54</v>
      </c>
      <c r="G20">
        <v>33466</v>
      </c>
      <c r="H20">
        <v>8.37</v>
      </c>
      <c r="I20">
        <v>33.47</v>
      </c>
      <c r="J20">
        <v>0.87</v>
      </c>
      <c r="K20">
        <v>0</v>
      </c>
      <c r="L20">
        <v>33422.42</v>
      </c>
      <c r="M20" t="s">
        <v>39</v>
      </c>
      <c r="N20" t="s">
        <v>16</v>
      </c>
    </row>
    <row r="21" spans="1:14" ht="14.25">
      <c r="A21">
        <v>20150707</v>
      </c>
      <c r="B21">
        <v>89</v>
      </c>
      <c r="C21" t="s">
        <v>23</v>
      </c>
      <c r="D21" t="s">
        <v>18</v>
      </c>
      <c r="E21">
        <v>400</v>
      </c>
      <c r="F21">
        <v>7.2</v>
      </c>
      <c r="G21">
        <v>2880</v>
      </c>
      <c r="H21">
        <v>5</v>
      </c>
      <c r="I21">
        <v>0</v>
      </c>
      <c r="J21">
        <v>0</v>
      </c>
      <c r="K21">
        <v>0</v>
      </c>
      <c r="L21">
        <v>-2885</v>
      </c>
      <c r="M21" t="s">
        <v>39</v>
      </c>
      <c r="N21" t="s">
        <v>22</v>
      </c>
    </row>
    <row r="22" spans="1:14" ht="14.25">
      <c r="A22">
        <v>20150709</v>
      </c>
      <c r="B22">
        <v>89</v>
      </c>
      <c r="C22" t="s">
        <v>23</v>
      </c>
      <c r="D22" t="s">
        <v>24</v>
      </c>
      <c r="E22">
        <v>0</v>
      </c>
      <c r="F22">
        <v>0</v>
      </c>
      <c r="G22">
        <v>10.64</v>
      </c>
      <c r="H22">
        <v>0</v>
      </c>
      <c r="I22">
        <v>0</v>
      </c>
      <c r="J22">
        <v>0</v>
      </c>
      <c r="K22">
        <v>0</v>
      </c>
      <c r="L22">
        <v>10.64</v>
      </c>
      <c r="M22" t="s">
        <v>39</v>
      </c>
      <c r="N22" t="s">
        <v>22</v>
      </c>
    </row>
    <row r="23" spans="1:14" ht="14.25">
      <c r="A23">
        <v>20150714</v>
      </c>
      <c r="B23">
        <v>651</v>
      </c>
      <c r="C23" t="s">
        <v>25</v>
      </c>
      <c r="D23" t="s">
        <v>18</v>
      </c>
      <c r="E23">
        <v>100</v>
      </c>
      <c r="F23">
        <v>26.2</v>
      </c>
      <c r="G23">
        <v>2620</v>
      </c>
      <c r="H23">
        <v>5</v>
      </c>
      <c r="I23">
        <v>0</v>
      </c>
      <c r="J23">
        <v>0</v>
      </c>
      <c r="K23">
        <v>0</v>
      </c>
      <c r="L23">
        <v>-2625</v>
      </c>
      <c r="M23" t="s">
        <v>39</v>
      </c>
      <c r="N23" t="s">
        <v>22</v>
      </c>
    </row>
    <row r="24" spans="1:14" ht="14.25">
      <c r="A24">
        <v>20150715</v>
      </c>
      <c r="B24">
        <v>89</v>
      </c>
      <c r="C24" t="s">
        <v>23</v>
      </c>
      <c r="D24" t="s">
        <v>19</v>
      </c>
      <c r="E24">
        <v>-400</v>
      </c>
      <c r="F24">
        <v>8.59</v>
      </c>
      <c r="G24">
        <v>3436</v>
      </c>
      <c r="H24">
        <v>5</v>
      </c>
      <c r="I24">
        <v>3.44</v>
      </c>
      <c r="J24">
        <v>0</v>
      </c>
      <c r="K24">
        <v>0</v>
      </c>
      <c r="L24">
        <v>3427.56</v>
      </c>
      <c r="M24" t="s">
        <v>39</v>
      </c>
      <c r="N24" t="s">
        <v>22</v>
      </c>
    </row>
    <row r="25" spans="1:14" ht="14.25">
      <c r="A25">
        <v>20150715</v>
      </c>
      <c r="B25">
        <v>651</v>
      </c>
      <c r="C25" t="s">
        <v>25</v>
      </c>
      <c r="D25" t="s">
        <v>18</v>
      </c>
      <c r="E25">
        <v>200</v>
      </c>
      <c r="F25">
        <v>24.4</v>
      </c>
      <c r="G25">
        <v>4880</v>
      </c>
      <c r="H25">
        <v>5</v>
      </c>
      <c r="I25">
        <v>0</v>
      </c>
      <c r="J25">
        <v>0</v>
      </c>
      <c r="K25">
        <v>0</v>
      </c>
      <c r="L25">
        <v>-4885</v>
      </c>
      <c r="M25" t="s">
        <v>39</v>
      </c>
      <c r="N25" t="s">
        <v>22</v>
      </c>
    </row>
    <row r="26" spans="1:14" ht="14.25">
      <c r="A26">
        <v>20150715</v>
      </c>
      <c r="B26">
        <v>651</v>
      </c>
      <c r="C26" t="s">
        <v>25</v>
      </c>
      <c r="D26" t="s">
        <v>18</v>
      </c>
      <c r="E26">
        <v>100</v>
      </c>
      <c r="F26">
        <v>24.23</v>
      </c>
      <c r="G26">
        <v>2423</v>
      </c>
      <c r="H26">
        <v>5</v>
      </c>
      <c r="I26">
        <v>0</v>
      </c>
      <c r="J26">
        <v>0</v>
      </c>
      <c r="K26">
        <v>0</v>
      </c>
      <c r="L26">
        <v>-2428</v>
      </c>
      <c r="M26" t="s">
        <v>39</v>
      </c>
      <c r="N26" t="s">
        <v>22</v>
      </c>
    </row>
    <row r="27" spans="1:14" ht="14.25">
      <c r="A27">
        <v>20150717</v>
      </c>
      <c r="B27">
        <v>651</v>
      </c>
      <c r="C27" t="s">
        <v>25</v>
      </c>
      <c r="D27" t="s">
        <v>18</v>
      </c>
      <c r="E27">
        <v>100</v>
      </c>
      <c r="F27">
        <v>24.26</v>
      </c>
      <c r="G27">
        <v>2426</v>
      </c>
      <c r="H27">
        <v>5</v>
      </c>
      <c r="I27">
        <v>0</v>
      </c>
      <c r="J27">
        <v>0</v>
      </c>
      <c r="K27">
        <v>0</v>
      </c>
      <c r="L27">
        <v>-2431</v>
      </c>
      <c r="M27" t="s">
        <v>39</v>
      </c>
      <c r="N27" t="s">
        <v>22</v>
      </c>
    </row>
    <row r="28" spans="1:14" ht="14.25">
      <c r="A28">
        <v>20150722</v>
      </c>
      <c r="B28">
        <v>651</v>
      </c>
      <c r="C28" t="s">
        <v>25</v>
      </c>
      <c r="D28" t="s">
        <v>18</v>
      </c>
      <c r="E28">
        <v>200</v>
      </c>
      <c r="F28">
        <v>23.71</v>
      </c>
      <c r="G28">
        <v>4742</v>
      </c>
      <c r="H28">
        <v>5</v>
      </c>
      <c r="I28">
        <v>0</v>
      </c>
      <c r="J28">
        <v>0</v>
      </c>
      <c r="K28">
        <v>0</v>
      </c>
      <c r="L28">
        <v>-4747</v>
      </c>
      <c r="M28" t="s">
        <v>39</v>
      </c>
      <c r="N28" t="s">
        <v>22</v>
      </c>
    </row>
    <row r="29" spans="1:14" ht="14.25">
      <c r="A29">
        <v>20150724</v>
      </c>
      <c r="B29">
        <v>651</v>
      </c>
      <c r="C29" t="s">
        <v>25</v>
      </c>
      <c r="D29" t="s">
        <v>19</v>
      </c>
      <c r="E29">
        <v>-700</v>
      </c>
      <c r="F29">
        <v>23.75</v>
      </c>
      <c r="G29">
        <v>16625</v>
      </c>
      <c r="H29">
        <v>5</v>
      </c>
      <c r="I29">
        <v>16.63</v>
      </c>
      <c r="J29">
        <v>0</v>
      </c>
      <c r="K29">
        <v>0</v>
      </c>
      <c r="L29">
        <v>16603.37</v>
      </c>
      <c r="M29" t="s">
        <v>39</v>
      </c>
      <c r="N29" t="s">
        <v>22</v>
      </c>
    </row>
    <row r="30" spans="1:14" ht="14.25">
      <c r="A30">
        <v>20150724</v>
      </c>
      <c r="B30">
        <v>89</v>
      </c>
      <c r="C30" t="s">
        <v>23</v>
      </c>
      <c r="D30" t="s">
        <v>18</v>
      </c>
      <c r="E30">
        <v>1000</v>
      </c>
      <c r="F30">
        <v>9.55</v>
      </c>
      <c r="G30">
        <v>9550</v>
      </c>
      <c r="H30">
        <v>5</v>
      </c>
      <c r="I30">
        <v>0</v>
      </c>
      <c r="J30">
        <v>0</v>
      </c>
      <c r="K30">
        <v>0</v>
      </c>
      <c r="L30">
        <v>-9555</v>
      </c>
      <c r="M30" t="s">
        <v>39</v>
      </c>
      <c r="N30" t="s">
        <v>22</v>
      </c>
    </row>
    <row r="31" spans="1:14" ht="14.25">
      <c r="A31">
        <v>20150727</v>
      </c>
      <c r="B31">
        <v>89</v>
      </c>
      <c r="C31" t="s">
        <v>23</v>
      </c>
      <c r="D31" t="s">
        <v>19</v>
      </c>
      <c r="E31">
        <v>-300</v>
      </c>
      <c r="F31">
        <v>9.1</v>
      </c>
      <c r="G31">
        <v>2730</v>
      </c>
      <c r="H31">
        <v>5</v>
      </c>
      <c r="I31">
        <v>2.73</v>
      </c>
      <c r="J31">
        <v>0</v>
      </c>
      <c r="K31">
        <v>0</v>
      </c>
      <c r="L31">
        <v>2722.27</v>
      </c>
      <c r="M31" t="s">
        <v>39</v>
      </c>
      <c r="N31" t="s">
        <v>22</v>
      </c>
    </row>
    <row r="32" spans="1:14" ht="14.25">
      <c r="A32">
        <v>20150727</v>
      </c>
      <c r="B32">
        <v>89</v>
      </c>
      <c r="C32" t="s">
        <v>23</v>
      </c>
      <c r="D32" t="s">
        <v>19</v>
      </c>
      <c r="E32">
        <v>-700</v>
      </c>
      <c r="F32">
        <v>9.04</v>
      </c>
      <c r="G32">
        <v>6328</v>
      </c>
      <c r="H32">
        <v>5</v>
      </c>
      <c r="I32">
        <v>6.33</v>
      </c>
      <c r="J32">
        <v>0</v>
      </c>
      <c r="K32">
        <v>0</v>
      </c>
      <c r="L32">
        <v>6316.67</v>
      </c>
      <c r="M32" t="s">
        <v>39</v>
      </c>
      <c r="N32" t="s">
        <v>22</v>
      </c>
    </row>
    <row r="33" spans="1:14" ht="14.25">
      <c r="A33">
        <v>20150728</v>
      </c>
      <c r="B33">
        <v>89</v>
      </c>
      <c r="C33" t="s">
        <v>23</v>
      </c>
      <c r="D33" t="s">
        <v>18</v>
      </c>
      <c r="E33">
        <v>1000</v>
      </c>
      <c r="F33">
        <v>8.25</v>
      </c>
      <c r="G33">
        <v>8250</v>
      </c>
      <c r="H33">
        <v>5</v>
      </c>
      <c r="I33">
        <v>0</v>
      </c>
      <c r="J33">
        <v>0</v>
      </c>
      <c r="K33">
        <v>0</v>
      </c>
      <c r="L33">
        <v>-8255</v>
      </c>
      <c r="M33" t="s">
        <v>39</v>
      </c>
      <c r="N33" t="s">
        <v>22</v>
      </c>
    </row>
    <row r="34" spans="1:14" ht="14.25">
      <c r="A34">
        <v>20150728</v>
      </c>
      <c r="B34">
        <v>89</v>
      </c>
      <c r="C34" t="s">
        <v>23</v>
      </c>
      <c r="D34" t="s">
        <v>18</v>
      </c>
      <c r="E34">
        <v>900</v>
      </c>
      <c r="F34">
        <v>7.88</v>
      </c>
      <c r="G34">
        <v>7092</v>
      </c>
      <c r="H34">
        <v>5</v>
      </c>
      <c r="I34">
        <v>0</v>
      </c>
      <c r="J34">
        <v>0</v>
      </c>
      <c r="K34">
        <v>0</v>
      </c>
      <c r="L34">
        <v>-7097</v>
      </c>
      <c r="M34" t="s">
        <v>39</v>
      </c>
      <c r="N34" t="s">
        <v>22</v>
      </c>
    </row>
    <row r="35" spans="1:14" ht="14.25">
      <c r="A35">
        <v>20150729</v>
      </c>
      <c r="B35">
        <v>89</v>
      </c>
      <c r="C35" t="s">
        <v>23</v>
      </c>
      <c r="D35" t="s">
        <v>19</v>
      </c>
      <c r="E35">
        <v>-1900</v>
      </c>
      <c r="F35">
        <v>8.19</v>
      </c>
      <c r="G35">
        <v>15561</v>
      </c>
      <c r="H35">
        <v>5</v>
      </c>
      <c r="I35">
        <v>15.56</v>
      </c>
      <c r="J35">
        <v>0</v>
      </c>
      <c r="K35">
        <v>0</v>
      </c>
      <c r="L35">
        <v>15540.44</v>
      </c>
      <c r="M35" t="s">
        <v>39</v>
      </c>
      <c r="N35" t="s">
        <v>22</v>
      </c>
    </row>
    <row r="36" spans="1:14" ht="14.25">
      <c r="A36">
        <v>20150807</v>
      </c>
      <c r="B36">
        <v>889</v>
      </c>
      <c r="C36" t="s">
        <v>26</v>
      </c>
      <c r="D36" t="s">
        <v>18</v>
      </c>
      <c r="E36">
        <v>1000</v>
      </c>
      <c r="F36">
        <v>15.24</v>
      </c>
      <c r="G36">
        <v>15240</v>
      </c>
      <c r="H36">
        <v>5</v>
      </c>
      <c r="I36">
        <v>0</v>
      </c>
      <c r="J36">
        <v>0.3</v>
      </c>
      <c r="K36">
        <v>0</v>
      </c>
      <c r="L36">
        <v>-15245</v>
      </c>
      <c r="M36" t="s">
        <v>39</v>
      </c>
      <c r="N36" t="s">
        <v>22</v>
      </c>
    </row>
    <row r="37" spans="1:14" ht="14.25">
      <c r="A37">
        <v>20150810</v>
      </c>
      <c r="B37">
        <v>889</v>
      </c>
      <c r="C37" t="s">
        <v>26</v>
      </c>
      <c r="D37" t="s">
        <v>19</v>
      </c>
      <c r="E37">
        <v>-500</v>
      </c>
      <c r="F37">
        <v>16.31</v>
      </c>
      <c r="G37">
        <v>8155</v>
      </c>
      <c r="H37">
        <v>5</v>
      </c>
      <c r="I37">
        <v>8.16</v>
      </c>
      <c r="J37">
        <v>0.11</v>
      </c>
      <c r="K37">
        <v>0</v>
      </c>
      <c r="L37">
        <v>8141.84</v>
      </c>
      <c r="M37" t="s">
        <v>39</v>
      </c>
      <c r="N37" t="s">
        <v>22</v>
      </c>
    </row>
    <row r="38" spans="1:14" ht="14.25">
      <c r="A38">
        <v>20150811</v>
      </c>
      <c r="B38">
        <v>889</v>
      </c>
      <c r="C38" t="s">
        <v>26</v>
      </c>
      <c r="D38" t="s">
        <v>19</v>
      </c>
      <c r="E38">
        <v>-400</v>
      </c>
      <c r="F38">
        <v>16.53</v>
      </c>
      <c r="G38">
        <v>6612</v>
      </c>
      <c r="H38">
        <v>5</v>
      </c>
      <c r="I38">
        <v>6.61</v>
      </c>
      <c r="J38">
        <v>0.09</v>
      </c>
      <c r="K38">
        <v>0</v>
      </c>
      <c r="L38">
        <v>6600.39</v>
      </c>
      <c r="M38" t="s">
        <v>39</v>
      </c>
      <c r="N38" t="s">
        <v>22</v>
      </c>
    </row>
    <row r="39" spans="1:14" ht="14.25">
      <c r="A39">
        <v>20150811</v>
      </c>
      <c r="B39">
        <v>2528</v>
      </c>
      <c r="C39" t="s">
        <v>27</v>
      </c>
      <c r="D39" t="s">
        <v>18</v>
      </c>
      <c r="E39">
        <v>1000</v>
      </c>
      <c r="F39">
        <v>11.87</v>
      </c>
      <c r="G39">
        <v>11870</v>
      </c>
      <c r="H39">
        <v>5</v>
      </c>
      <c r="I39">
        <v>0</v>
      </c>
      <c r="J39">
        <v>0.17</v>
      </c>
      <c r="K39">
        <v>0</v>
      </c>
      <c r="L39">
        <v>-11875</v>
      </c>
      <c r="M39" t="s">
        <v>39</v>
      </c>
      <c r="N39" t="s">
        <v>22</v>
      </c>
    </row>
    <row r="40" spans="1:14" ht="14.25">
      <c r="A40">
        <v>20150811</v>
      </c>
      <c r="B40">
        <v>889</v>
      </c>
      <c r="C40" t="s">
        <v>26</v>
      </c>
      <c r="D40" t="s">
        <v>19</v>
      </c>
      <c r="E40">
        <v>-100</v>
      </c>
      <c r="F40">
        <v>16.6</v>
      </c>
      <c r="G40">
        <v>1660</v>
      </c>
      <c r="H40">
        <v>5</v>
      </c>
      <c r="I40">
        <v>1.66</v>
      </c>
      <c r="J40">
        <v>0.02</v>
      </c>
      <c r="K40">
        <v>0</v>
      </c>
      <c r="L40">
        <v>1653.34</v>
      </c>
      <c r="M40" t="s">
        <v>39</v>
      </c>
      <c r="N40" t="s">
        <v>22</v>
      </c>
    </row>
    <row r="41" spans="1:14" ht="14.25">
      <c r="A41">
        <v>20150811</v>
      </c>
      <c r="B41">
        <v>2528</v>
      </c>
      <c r="C41" t="s">
        <v>27</v>
      </c>
      <c r="D41" t="s">
        <v>18</v>
      </c>
      <c r="E41">
        <v>500</v>
      </c>
      <c r="F41">
        <v>11.81</v>
      </c>
      <c r="G41">
        <v>5905</v>
      </c>
      <c r="H41">
        <v>5</v>
      </c>
      <c r="I41">
        <v>0</v>
      </c>
      <c r="J41">
        <v>0.08</v>
      </c>
      <c r="K41">
        <v>0</v>
      </c>
      <c r="L41">
        <v>-5910</v>
      </c>
      <c r="M41" t="s">
        <v>39</v>
      </c>
      <c r="N41" t="s">
        <v>22</v>
      </c>
    </row>
    <row r="42" spans="1:14" ht="14.25">
      <c r="A42">
        <v>20150812</v>
      </c>
      <c r="B42">
        <v>2528</v>
      </c>
      <c r="C42" t="s">
        <v>27</v>
      </c>
      <c r="D42" t="s">
        <v>18</v>
      </c>
      <c r="E42">
        <v>1300</v>
      </c>
      <c r="F42">
        <v>11.75</v>
      </c>
      <c r="G42">
        <v>15275</v>
      </c>
      <c r="H42">
        <v>5</v>
      </c>
      <c r="I42">
        <v>0</v>
      </c>
      <c r="J42">
        <v>0.3</v>
      </c>
      <c r="K42">
        <v>0</v>
      </c>
      <c r="L42">
        <v>-15280</v>
      </c>
      <c r="M42" t="s">
        <v>39</v>
      </c>
      <c r="N42" t="s">
        <v>22</v>
      </c>
    </row>
    <row r="43" spans="1:14" ht="14.25">
      <c r="A43">
        <v>20150813</v>
      </c>
      <c r="B43">
        <v>2528</v>
      </c>
      <c r="C43" t="s">
        <v>27</v>
      </c>
      <c r="D43" t="s">
        <v>18</v>
      </c>
      <c r="E43">
        <v>1600</v>
      </c>
      <c r="F43">
        <v>11.57</v>
      </c>
      <c r="G43">
        <v>18512</v>
      </c>
      <c r="H43">
        <v>5</v>
      </c>
      <c r="I43">
        <v>0</v>
      </c>
      <c r="J43">
        <v>0.37</v>
      </c>
      <c r="K43">
        <v>0</v>
      </c>
      <c r="L43">
        <v>-18517</v>
      </c>
      <c r="M43" t="s">
        <v>39</v>
      </c>
      <c r="N43" t="s">
        <v>22</v>
      </c>
    </row>
    <row r="44" spans="1:14" ht="14.25">
      <c r="A44">
        <v>20150915</v>
      </c>
      <c r="B44">
        <v>2528</v>
      </c>
      <c r="C44" t="s">
        <v>27</v>
      </c>
      <c r="D44" t="s">
        <v>18</v>
      </c>
      <c r="E44">
        <v>2800</v>
      </c>
      <c r="F44">
        <v>8.97</v>
      </c>
      <c r="G44">
        <v>25116</v>
      </c>
      <c r="H44">
        <v>6.28</v>
      </c>
      <c r="I44">
        <v>0</v>
      </c>
      <c r="J44">
        <v>0.5</v>
      </c>
      <c r="K44">
        <v>0</v>
      </c>
      <c r="L44">
        <v>-25122.28</v>
      </c>
      <c r="M44" t="s">
        <v>39</v>
      </c>
      <c r="N44" t="s">
        <v>22</v>
      </c>
    </row>
    <row r="45" spans="1:14" ht="14.25">
      <c r="A45">
        <v>20150928</v>
      </c>
      <c r="B45">
        <v>2528</v>
      </c>
      <c r="C45" t="s">
        <v>27</v>
      </c>
      <c r="D45" t="s">
        <v>18</v>
      </c>
      <c r="E45">
        <v>400</v>
      </c>
      <c r="F45">
        <v>9.11</v>
      </c>
      <c r="G45">
        <v>3644</v>
      </c>
      <c r="H45">
        <v>5</v>
      </c>
      <c r="I45">
        <v>0</v>
      </c>
      <c r="J45">
        <v>0.07</v>
      </c>
      <c r="K45">
        <v>0</v>
      </c>
      <c r="L45">
        <v>-3649</v>
      </c>
      <c r="M45" t="s">
        <v>39</v>
      </c>
      <c r="N45" t="s">
        <v>22</v>
      </c>
    </row>
    <row r="46" spans="1:14" ht="14.25">
      <c r="A46">
        <v>20150928</v>
      </c>
      <c r="B46">
        <v>2528</v>
      </c>
      <c r="C46" t="s">
        <v>27</v>
      </c>
      <c r="D46" t="s">
        <v>18</v>
      </c>
      <c r="E46">
        <v>3500</v>
      </c>
      <c r="F46">
        <v>9.13</v>
      </c>
      <c r="G46">
        <v>31955</v>
      </c>
      <c r="H46">
        <v>7.99</v>
      </c>
      <c r="I46">
        <v>0</v>
      </c>
      <c r="J46">
        <v>0.64</v>
      </c>
      <c r="K46">
        <v>0</v>
      </c>
      <c r="L46">
        <v>-31962.99</v>
      </c>
      <c r="M46" t="s">
        <v>39</v>
      </c>
      <c r="N46" t="s">
        <v>22</v>
      </c>
    </row>
    <row r="47" spans="1:14" ht="14.25">
      <c r="A47">
        <v>20151020</v>
      </c>
      <c r="B47">
        <v>2528</v>
      </c>
      <c r="C47" t="s">
        <v>27</v>
      </c>
      <c r="D47" t="s">
        <v>19</v>
      </c>
      <c r="E47">
        <v>-100</v>
      </c>
      <c r="F47">
        <v>10.74</v>
      </c>
      <c r="G47">
        <v>1074</v>
      </c>
      <c r="H47">
        <v>5</v>
      </c>
      <c r="I47">
        <v>1.07</v>
      </c>
      <c r="J47">
        <v>0.02</v>
      </c>
      <c r="K47">
        <v>0</v>
      </c>
      <c r="L47">
        <v>1067.93</v>
      </c>
      <c r="M47" t="s">
        <v>39</v>
      </c>
      <c r="N47" t="s">
        <v>22</v>
      </c>
    </row>
    <row r="48" spans="1:14" ht="14.25">
      <c r="A48">
        <v>20151020</v>
      </c>
      <c r="B48">
        <v>2528</v>
      </c>
      <c r="C48" t="s">
        <v>27</v>
      </c>
      <c r="D48" t="s">
        <v>19</v>
      </c>
      <c r="E48">
        <v>-1000</v>
      </c>
      <c r="F48">
        <v>10.77</v>
      </c>
      <c r="G48">
        <v>10770</v>
      </c>
      <c r="H48">
        <v>5</v>
      </c>
      <c r="I48">
        <v>10.77</v>
      </c>
      <c r="J48">
        <v>0.22</v>
      </c>
      <c r="K48">
        <v>0</v>
      </c>
      <c r="L48">
        <v>10754.23</v>
      </c>
      <c r="M48" t="s">
        <v>39</v>
      </c>
      <c r="N48" t="s">
        <v>22</v>
      </c>
    </row>
    <row r="49" spans="1:14" ht="14.25">
      <c r="A49">
        <v>20151020</v>
      </c>
      <c r="B49">
        <v>2528</v>
      </c>
      <c r="C49" t="s">
        <v>27</v>
      </c>
      <c r="D49" t="s">
        <v>19</v>
      </c>
      <c r="E49">
        <v>-1000</v>
      </c>
      <c r="F49">
        <v>10.79</v>
      </c>
      <c r="G49">
        <v>10790</v>
      </c>
      <c r="H49">
        <v>5</v>
      </c>
      <c r="I49">
        <v>10.79</v>
      </c>
      <c r="J49">
        <v>0.22</v>
      </c>
      <c r="K49">
        <v>0</v>
      </c>
      <c r="L49">
        <v>10774.21</v>
      </c>
      <c r="M49" t="s">
        <v>39</v>
      </c>
      <c r="N49" t="s">
        <v>22</v>
      </c>
    </row>
    <row r="50" spans="1:14" ht="14.25">
      <c r="A50">
        <v>20151026</v>
      </c>
      <c r="B50">
        <v>2528</v>
      </c>
      <c r="C50" t="s">
        <v>27</v>
      </c>
      <c r="D50" t="s">
        <v>19</v>
      </c>
      <c r="E50">
        <v>-900</v>
      </c>
      <c r="F50">
        <v>11.11</v>
      </c>
      <c r="G50">
        <v>9999</v>
      </c>
      <c r="H50">
        <v>5</v>
      </c>
      <c r="I50">
        <v>10</v>
      </c>
      <c r="J50">
        <v>0.2</v>
      </c>
      <c r="K50">
        <v>0</v>
      </c>
      <c r="L50">
        <v>9984</v>
      </c>
      <c r="M50" t="s">
        <v>39</v>
      </c>
      <c r="N50" t="s">
        <v>22</v>
      </c>
    </row>
    <row r="51" spans="1:14" ht="14.25">
      <c r="A51">
        <v>20151026</v>
      </c>
      <c r="B51">
        <v>2528</v>
      </c>
      <c r="C51" t="s">
        <v>27</v>
      </c>
      <c r="D51" t="s">
        <v>19</v>
      </c>
      <c r="E51">
        <v>-300</v>
      </c>
      <c r="F51">
        <v>11.09</v>
      </c>
      <c r="G51">
        <v>3327</v>
      </c>
      <c r="H51">
        <v>5</v>
      </c>
      <c r="I51">
        <v>3.33</v>
      </c>
      <c r="J51">
        <v>0.07</v>
      </c>
      <c r="K51">
        <v>0</v>
      </c>
      <c r="L51">
        <v>3318.67</v>
      </c>
      <c r="M51" t="s">
        <v>39</v>
      </c>
      <c r="N51" t="s">
        <v>22</v>
      </c>
    </row>
    <row r="52" spans="1:14" ht="14.25">
      <c r="A52">
        <v>20151026</v>
      </c>
      <c r="B52">
        <v>2528</v>
      </c>
      <c r="C52" t="s">
        <v>27</v>
      </c>
      <c r="D52" t="s">
        <v>19</v>
      </c>
      <c r="E52">
        <v>-400</v>
      </c>
      <c r="F52">
        <v>11.01</v>
      </c>
      <c r="G52">
        <v>4404</v>
      </c>
      <c r="H52">
        <v>5</v>
      </c>
      <c r="I52">
        <v>4.4</v>
      </c>
      <c r="J52">
        <v>0.09</v>
      </c>
      <c r="K52">
        <v>0</v>
      </c>
      <c r="L52">
        <v>4394.6</v>
      </c>
      <c r="M52" t="s">
        <v>39</v>
      </c>
      <c r="N52" t="s">
        <v>22</v>
      </c>
    </row>
  </sheetData>
  <autoFilter ref="A2:N52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"/>
  <sheetViews>
    <sheetView workbookViewId="0" topLeftCell="A1">
      <selection activeCell="M2" sqref="M2:M3"/>
    </sheetView>
  </sheetViews>
  <sheetFormatPr defaultColWidth="9.00390625" defaultRowHeight="14.25"/>
  <sheetData>
    <row r="1" spans="1:14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4.25">
      <c r="A2">
        <v>20150429</v>
      </c>
      <c r="B2">
        <v>100</v>
      </c>
      <c r="C2" t="s">
        <v>28</v>
      </c>
      <c r="D2" t="s">
        <v>18</v>
      </c>
      <c r="E2">
        <v>100</v>
      </c>
      <c r="F2">
        <v>6.27</v>
      </c>
      <c r="G2">
        <v>627</v>
      </c>
      <c r="H2">
        <v>5</v>
      </c>
      <c r="I2">
        <v>0</v>
      </c>
      <c r="J2">
        <v>0</v>
      </c>
      <c r="K2">
        <v>0</v>
      </c>
      <c r="L2">
        <v>-632</v>
      </c>
      <c r="M2" t="s">
        <v>39</v>
      </c>
      <c r="N2" t="s">
        <v>22</v>
      </c>
    </row>
    <row r="3" spans="1:14" ht="14.25">
      <c r="A3">
        <v>20150504</v>
      </c>
      <c r="B3">
        <v>100</v>
      </c>
      <c r="C3" t="s">
        <v>21</v>
      </c>
      <c r="D3" t="s">
        <v>19</v>
      </c>
      <c r="E3">
        <v>-100</v>
      </c>
      <c r="F3">
        <v>6.19</v>
      </c>
      <c r="G3">
        <v>619</v>
      </c>
      <c r="H3">
        <v>5</v>
      </c>
      <c r="I3">
        <v>0.62</v>
      </c>
      <c r="J3">
        <v>0</v>
      </c>
      <c r="K3">
        <v>0</v>
      </c>
      <c r="L3">
        <v>613.38</v>
      </c>
      <c r="M3" t="s">
        <v>39</v>
      </c>
      <c r="N3" t="s">
        <v>22</v>
      </c>
    </row>
    <row r="20" ht="15" thickBot="1"/>
    <row r="21" spans="1:5" ht="14.25">
      <c r="A21" s="1" t="s">
        <v>29</v>
      </c>
      <c r="B21" s="1">
        <f>SUM(G2)</f>
        <v>627</v>
      </c>
      <c r="C21" s="5">
        <f>B21+B22</f>
        <v>632</v>
      </c>
      <c r="D21" s="6" t="s">
        <v>33</v>
      </c>
      <c r="E21" s="8" t="s">
        <v>34</v>
      </c>
    </row>
    <row r="22" spans="1:5" ht="15" thickBot="1">
      <c r="A22" s="1" t="s">
        <v>30</v>
      </c>
      <c r="B22" s="1">
        <f>SUM(H2:K2)</f>
        <v>5</v>
      </c>
      <c r="C22" s="5"/>
      <c r="D22" s="7"/>
      <c r="E22" s="9"/>
    </row>
    <row r="23" spans="1:5" ht="14.25">
      <c r="A23" s="1" t="s">
        <v>31</v>
      </c>
      <c r="B23" s="1">
        <f>SUM(G3)</f>
        <v>619</v>
      </c>
      <c r="C23" s="5">
        <f>B23+B24</f>
        <v>624.62</v>
      </c>
      <c r="D23" s="10">
        <f>C23-C21</f>
        <v>-7.3799999999999955</v>
      </c>
      <c r="E23" s="11"/>
    </row>
    <row r="24" spans="1:5" ht="15" thickBot="1">
      <c r="A24" s="1" t="s">
        <v>32</v>
      </c>
      <c r="B24" s="1">
        <f>SUM(H3:K3)</f>
        <v>5.62</v>
      </c>
      <c r="C24" s="5"/>
      <c r="D24" s="12"/>
      <c r="E24" s="13"/>
    </row>
  </sheetData>
  <mergeCells count="5">
    <mergeCell ref="C21:C22"/>
    <mergeCell ref="D21:D22"/>
    <mergeCell ref="E21:E22"/>
    <mergeCell ref="C23:C24"/>
    <mergeCell ref="D23:E24"/>
  </mergeCells>
  <conditionalFormatting sqref="D23">
    <cfRule type="cellIs" priority="1" dxfId="0" operator="lessThan" stopIfTrue="1">
      <formula>0</formula>
    </cfRule>
  </conditionalFormatting>
  <conditionalFormatting sqref="D21:D22">
    <cfRule type="expression" priority="2" dxfId="0" stopIfTrue="1">
      <formula>$D$23&gt;0</formula>
    </cfRule>
    <cfRule type="expression" priority="3" dxfId="1" stopIfTrue="1">
      <formula>$D$23&lt;0</formula>
    </cfRule>
  </conditionalFormatting>
  <conditionalFormatting sqref="E21:E22">
    <cfRule type="expression" priority="4" dxfId="2" stopIfTrue="1">
      <formula>$D$23&gt;0</formula>
    </cfRule>
    <cfRule type="expression" priority="5" dxfId="0" stopIfTrue="1">
      <formula>$D$23&lt;0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24"/>
  <sheetViews>
    <sheetView workbookViewId="0" topLeftCell="A1">
      <selection activeCell="M2" sqref="M2:M7"/>
    </sheetView>
  </sheetViews>
  <sheetFormatPr defaultColWidth="9.00390625" defaultRowHeight="14.25"/>
  <sheetData>
    <row r="1" spans="1:14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4.25">
      <c r="A2">
        <v>20150714</v>
      </c>
      <c r="B2">
        <v>651</v>
      </c>
      <c r="C2" t="s">
        <v>25</v>
      </c>
      <c r="D2" t="s">
        <v>18</v>
      </c>
      <c r="E2">
        <v>100</v>
      </c>
      <c r="F2">
        <v>26.2</v>
      </c>
      <c r="G2">
        <v>2620</v>
      </c>
      <c r="H2">
        <v>5</v>
      </c>
      <c r="I2">
        <v>0</v>
      </c>
      <c r="J2">
        <v>0</v>
      </c>
      <c r="K2">
        <v>0</v>
      </c>
      <c r="L2">
        <v>-2625</v>
      </c>
      <c r="M2" t="s">
        <v>39</v>
      </c>
      <c r="N2" t="s">
        <v>22</v>
      </c>
    </row>
    <row r="3" spans="1:14" ht="14.25">
      <c r="A3">
        <v>20150715</v>
      </c>
      <c r="B3">
        <v>651</v>
      </c>
      <c r="C3" t="s">
        <v>25</v>
      </c>
      <c r="D3" t="s">
        <v>18</v>
      </c>
      <c r="E3">
        <v>200</v>
      </c>
      <c r="F3">
        <v>24.4</v>
      </c>
      <c r="G3">
        <v>4880</v>
      </c>
      <c r="H3">
        <v>5</v>
      </c>
      <c r="I3">
        <v>0</v>
      </c>
      <c r="J3">
        <v>0</v>
      </c>
      <c r="K3">
        <v>0</v>
      </c>
      <c r="L3">
        <v>-4885</v>
      </c>
      <c r="M3" t="s">
        <v>39</v>
      </c>
      <c r="N3" t="s">
        <v>22</v>
      </c>
    </row>
    <row r="4" spans="1:14" ht="14.25">
      <c r="A4">
        <v>20150715</v>
      </c>
      <c r="B4">
        <v>651</v>
      </c>
      <c r="C4" t="s">
        <v>25</v>
      </c>
      <c r="D4" t="s">
        <v>18</v>
      </c>
      <c r="E4">
        <v>100</v>
      </c>
      <c r="F4">
        <v>24.23</v>
      </c>
      <c r="G4">
        <v>2423</v>
      </c>
      <c r="H4">
        <v>5</v>
      </c>
      <c r="I4">
        <v>0</v>
      </c>
      <c r="J4">
        <v>0</v>
      </c>
      <c r="K4">
        <v>0</v>
      </c>
      <c r="L4">
        <v>-2428</v>
      </c>
      <c r="M4" t="s">
        <v>39</v>
      </c>
      <c r="N4" t="s">
        <v>22</v>
      </c>
    </row>
    <row r="5" spans="1:14" ht="14.25">
      <c r="A5">
        <v>20150717</v>
      </c>
      <c r="B5">
        <v>651</v>
      </c>
      <c r="C5" t="s">
        <v>25</v>
      </c>
      <c r="D5" t="s">
        <v>18</v>
      </c>
      <c r="E5">
        <v>100</v>
      </c>
      <c r="F5">
        <v>24.26</v>
      </c>
      <c r="G5">
        <v>2426</v>
      </c>
      <c r="H5">
        <v>5</v>
      </c>
      <c r="I5">
        <v>0</v>
      </c>
      <c r="J5">
        <v>0</v>
      </c>
      <c r="K5">
        <v>0</v>
      </c>
      <c r="L5">
        <v>-2431</v>
      </c>
      <c r="M5" t="s">
        <v>39</v>
      </c>
      <c r="N5" t="s">
        <v>22</v>
      </c>
    </row>
    <row r="6" spans="1:14" ht="14.25">
      <c r="A6">
        <v>20150722</v>
      </c>
      <c r="B6">
        <v>651</v>
      </c>
      <c r="C6" t="s">
        <v>25</v>
      </c>
      <c r="D6" t="s">
        <v>18</v>
      </c>
      <c r="E6">
        <v>200</v>
      </c>
      <c r="F6">
        <v>23.71</v>
      </c>
      <c r="G6">
        <v>4742</v>
      </c>
      <c r="H6">
        <v>5</v>
      </c>
      <c r="I6">
        <v>0</v>
      </c>
      <c r="J6">
        <v>0</v>
      </c>
      <c r="K6">
        <v>0</v>
      </c>
      <c r="L6">
        <v>-4747</v>
      </c>
      <c r="M6" t="s">
        <v>39</v>
      </c>
      <c r="N6" t="s">
        <v>22</v>
      </c>
    </row>
    <row r="7" spans="1:14" ht="14.25">
      <c r="A7">
        <v>20150724</v>
      </c>
      <c r="B7">
        <v>651</v>
      </c>
      <c r="C7" t="s">
        <v>25</v>
      </c>
      <c r="D7" t="s">
        <v>19</v>
      </c>
      <c r="E7">
        <v>-700</v>
      </c>
      <c r="F7">
        <v>23.75</v>
      </c>
      <c r="G7">
        <v>16625</v>
      </c>
      <c r="H7">
        <v>5</v>
      </c>
      <c r="I7">
        <v>16.63</v>
      </c>
      <c r="J7">
        <v>0</v>
      </c>
      <c r="K7">
        <v>0</v>
      </c>
      <c r="L7">
        <v>16603.37</v>
      </c>
      <c r="M7" t="s">
        <v>39</v>
      </c>
      <c r="N7" t="s">
        <v>22</v>
      </c>
    </row>
    <row r="20" ht="15" thickBot="1"/>
    <row r="21" spans="1:5" ht="14.25">
      <c r="A21" s="1" t="s">
        <v>29</v>
      </c>
      <c r="B21" s="1">
        <f>SUM(G2:G6)</f>
        <v>17091</v>
      </c>
      <c r="C21" s="5">
        <f>B21+B22</f>
        <v>17116</v>
      </c>
      <c r="D21" s="6" t="s">
        <v>33</v>
      </c>
      <c r="E21" s="8" t="s">
        <v>34</v>
      </c>
    </row>
    <row r="22" spans="1:5" ht="15" thickBot="1">
      <c r="A22" s="1" t="s">
        <v>30</v>
      </c>
      <c r="B22" s="1">
        <f>SUM(H2:K6)</f>
        <v>25</v>
      </c>
      <c r="C22" s="5"/>
      <c r="D22" s="7"/>
      <c r="E22" s="9"/>
    </row>
    <row r="23" spans="1:5" ht="14.25">
      <c r="A23" s="1" t="s">
        <v>31</v>
      </c>
      <c r="B23" s="1">
        <f>SUM(G7)</f>
        <v>16625</v>
      </c>
      <c r="C23" s="5">
        <f>B23+B24</f>
        <v>16646.63</v>
      </c>
      <c r="D23" s="10">
        <f>C23-C21</f>
        <v>-469.369999999999</v>
      </c>
      <c r="E23" s="11"/>
    </row>
    <row r="24" spans="1:5" ht="15" thickBot="1">
      <c r="A24" s="1" t="s">
        <v>32</v>
      </c>
      <c r="B24" s="1">
        <f>SUM(H7:K7)</f>
        <v>21.63</v>
      </c>
      <c r="C24" s="5"/>
      <c r="D24" s="12"/>
      <c r="E24" s="13"/>
    </row>
  </sheetData>
  <mergeCells count="5">
    <mergeCell ref="C21:C22"/>
    <mergeCell ref="D21:D22"/>
    <mergeCell ref="E21:E22"/>
    <mergeCell ref="C23:C24"/>
    <mergeCell ref="D23:E24"/>
  </mergeCells>
  <conditionalFormatting sqref="D23">
    <cfRule type="cellIs" priority="1" dxfId="0" operator="lessThan" stopIfTrue="1">
      <formula>0</formula>
    </cfRule>
  </conditionalFormatting>
  <conditionalFormatting sqref="D21:D22">
    <cfRule type="expression" priority="2" dxfId="0" stopIfTrue="1">
      <formula>$D$23&gt;0</formula>
    </cfRule>
    <cfRule type="expression" priority="3" dxfId="1" stopIfTrue="1">
      <formula>$D$23&lt;0</formula>
    </cfRule>
  </conditionalFormatting>
  <conditionalFormatting sqref="E21:E22">
    <cfRule type="expression" priority="4" dxfId="2" stopIfTrue="1">
      <formula>$D$23&gt;0</formula>
    </cfRule>
    <cfRule type="expression" priority="5" dxfId="0" stopIfTrue="1">
      <formula>$D$23&lt;0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24"/>
  <sheetViews>
    <sheetView workbookViewId="0" topLeftCell="A1">
      <selection activeCell="M2" sqref="M2:M5"/>
    </sheetView>
  </sheetViews>
  <sheetFormatPr defaultColWidth="9.00390625" defaultRowHeight="14.25"/>
  <sheetData>
    <row r="1" spans="1:14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4.25">
      <c r="A2">
        <v>20150807</v>
      </c>
      <c r="B2">
        <v>889</v>
      </c>
      <c r="C2" t="s">
        <v>26</v>
      </c>
      <c r="D2" t="s">
        <v>18</v>
      </c>
      <c r="E2">
        <v>1000</v>
      </c>
      <c r="F2">
        <v>15.24</v>
      </c>
      <c r="G2">
        <v>15240</v>
      </c>
      <c r="H2">
        <v>5</v>
      </c>
      <c r="I2">
        <v>0</v>
      </c>
      <c r="J2">
        <v>0.3</v>
      </c>
      <c r="K2">
        <v>0</v>
      </c>
      <c r="L2">
        <v>-15245</v>
      </c>
      <c r="M2" t="s">
        <v>39</v>
      </c>
      <c r="N2" t="s">
        <v>22</v>
      </c>
    </row>
    <row r="3" spans="1:14" ht="14.25">
      <c r="A3">
        <v>20150810</v>
      </c>
      <c r="B3">
        <v>889</v>
      </c>
      <c r="C3" t="s">
        <v>26</v>
      </c>
      <c r="D3" t="s">
        <v>19</v>
      </c>
      <c r="E3">
        <v>-500</v>
      </c>
      <c r="F3">
        <v>16.31</v>
      </c>
      <c r="G3">
        <v>8155</v>
      </c>
      <c r="H3">
        <v>5</v>
      </c>
      <c r="I3">
        <v>8.16</v>
      </c>
      <c r="J3">
        <v>0.11</v>
      </c>
      <c r="K3">
        <v>0</v>
      </c>
      <c r="L3">
        <v>8141.84</v>
      </c>
      <c r="M3" t="s">
        <v>39</v>
      </c>
      <c r="N3" t="s">
        <v>22</v>
      </c>
    </row>
    <row r="4" spans="1:14" ht="14.25">
      <c r="A4">
        <v>20150811</v>
      </c>
      <c r="B4">
        <v>889</v>
      </c>
      <c r="C4" t="s">
        <v>26</v>
      </c>
      <c r="D4" t="s">
        <v>19</v>
      </c>
      <c r="E4">
        <v>-400</v>
      </c>
      <c r="F4">
        <v>16.53</v>
      </c>
      <c r="G4">
        <v>6612</v>
      </c>
      <c r="H4">
        <v>5</v>
      </c>
      <c r="I4">
        <v>6.61</v>
      </c>
      <c r="J4">
        <v>0.09</v>
      </c>
      <c r="K4">
        <v>0</v>
      </c>
      <c r="L4">
        <v>6600.39</v>
      </c>
      <c r="M4" t="s">
        <v>39</v>
      </c>
      <c r="N4" t="s">
        <v>22</v>
      </c>
    </row>
    <row r="5" spans="1:14" ht="14.25">
      <c r="A5">
        <v>20150811</v>
      </c>
      <c r="B5">
        <v>889</v>
      </c>
      <c r="C5" t="s">
        <v>26</v>
      </c>
      <c r="D5" t="s">
        <v>19</v>
      </c>
      <c r="E5">
        <v>-100</v>
      </c>
      <c r="F5">
        <v>16.6</v>
      </c>
      <c r="G5">
        <v>1660</v>
      </c>
      <c r="H5">
        <v>5</v>
      </c>
      <c r="I5">
        <v>1.66</v>
      </c>
      <c r="J5">
        <v>0.02</v>
      </c>
      <c r="K5">
        <v>0</v>
      </c>
      <c r="L5">
        <v>1653.34</v>
      </c>
      <c r="M5" t="s">
        <v>39</v>
      </c>
      <c r="N5" t="s">
        <v>22</v>
      </c>
    </row>
    <row r="20" ht="15" thickBot="1"/>
    <row r="21" spans="1:5" ht="14.25">
      <c r="A21" s="1" t="s">
        <v>29</v>
      </c>
      <c r="B21" s="1">
        <f>SUM(G2)</f>
        <v>15240</v>
      </c>
      <c r="C21" s="5">
        <f>B21+B22</f>
        <v>15245.3</v>
      </c>
      <c r="D21" s="6" t="s">
        <v>33</v>
      </c>
      <c r="E21" s="8" t="s">
        <v>34</v>
      </c>
    </row>
    <row r="22" spans="1:5" ht="15" thickBot="1">
      <c r="A22" s="1" t="s">
        <v>30</v>
      </c>
      <c r="B22" s="1">
        <f>SUM(H2:K2)</f>
        <v>5.3</v>
      </c>
      <c r="C22" s="5"/>
      <c r="D22" s="7"/>
      <c r="E22" s="9"/>
    </row>
    <row r="23" spans="1:5" ht="14.25">
      <c r="A23" s="1" t="s">
        <v>31</v>
      </c>
      <c r="B23" s="1">
        <f>SUM(G3:G5)</f>
        <v>16427</v>
      </c>
      <c r="C23" s="5">
        <f>B23+B24</f>
        <v>16458.65</v>
      </c>
      <c r="D23" s="10">
        <f>C23-C21</f>
        <v>1213.3500000000022</v>
      </c>
      <c r="E23" s="11"/>
    </row>
    <row r="24" spans="1:5" ht="15" thickBot="1">
      <c r="A24" s="1" t="s">
        <v>32</v>
      </c>
      <c r="B24" s="1">
        <f>SUM(H3:K5)</f>
        <v>31.65</v>
      </c>
      <c r="C24" s="5"/>
      <c r="D24" s="12"/>
      <c r="E24" s="13"/>
    </row>
  </sheetData>
  <mergeCells count="5">
    <mergeCell ref="C21:C22"/>
    <mergeCell ref="D21:D22"/>
    <mergeCell ref="E21:E22"/>
    <mergeCell ref="C23:C24"/>
    <mergeCell ref="D23:E24"/>
  </mergeCells>
  <conditionalFormatting sqref="D23">
    <cfRule type="cellIs" priority="1" dxfId="0" operator="lessThan" stopIfTrue="1">
      <formula>0</formula>
    </cfRule>
  </conditionalFormatting>
  <conditionalFormatting sqref="D21:D22">
    <cfRule type="expression" priority="2" dxfId="0" stopIfTrue="1">
      <formula>$D$23&gt;0</formula>
    </cfRule>
    <cfRule type="expression" priority="3" dxfId="1" stopIfTrue="1">
      <formula>$D$23&lt;0</formula>
    </cfRule>
  </conditionalFormatting>
  <conditionalFormatting sqref="E21:E22">
    <cfRule type="expression" priority="4" dxfId="2" stopIfTrue="1">
      <formula>$D$23&gt;0</formula>
    </cfRule>
    <cfRule type="expression" priority="5" dxfId="0" stopIfTrue="1">
      <formula>$D$23&lt;0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24"/>
  <sheetViews>
    <sheetView workbookViewId="0" topLeftCell="A1">
      <selection activeCell="M2" sqref="M2:M14"/>
    </sheetView>
  </sheetViews>
  <sheetFormatPr defaultColWidth="9.00390625" defaultRowHeight="14.25"/>
  <sheetData>
    <row r="1" spans="1:14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4.25">
      <c r="A2">
        <v>20150423</v>
      </c>
      <c r="B2">
        <v>601636</v>
      </c>
      <c r="C2" t="s">
        <v>17</v>
      </c>
      <c r="D2" t="s">
        <v>18</v>
      </c>
      <c r="E2">
        <v>200</v>
      </c>
      <c r="F2">
        <v>11.9</v>
      </c>
      <c r="G2">
        <v>2380</v>
      </c>
      <c r="H2">
        <v>5</v>
      </c>
      <c r="I2">
        <v>0</v>
      </c>
      <c r="J2">
        <v>0.06</v>
      </c>
      <c r="K2">
        <v>0</v>
      </c>
      <c r="L2">
        <v>-2385.12</v>
      </c>
      <c r="M2" t="s">
        <v>39</v>
      </c>
      <c r="N2" t="s">
        <v>16</v>
      </c>
    </row>
    <row r="3" spans="1:14" ht="14.25">
      <c r="A3">
        <v>20150423</v>
      </c>
      <c r="B3">
        <v>601636</v>
      </c>
      <c r="C3" t="s">
        <v>17</v>
      </c>
      <c r="D3" t="s">
        <v>18</v>
      </c>
      <c r="E3">
        <v>200</v>
      </c>
      <c r="F3">
        <v>11.9</v>
      </c>
      <c r="G3">
        <v>2380</v>
      </c>
      <c r="H3">
        <v>5</v>
      </c>
      <c r="I3">
        <v>0</v>
      </c>
      <c r="J3">
        <v>0.06</v>
      </c>
      <c r="K3">
        <v>0</v>
      </c>
      <c r="L3">
        <v>-2385.12</v>
      </c>
      <c r="M3" t="s">
        <v>39</v>
      </c>
      <c r="N3" t="s">
        <v>16</v>
      </c>
    </row>
    <row r="4" spans="1:14" ht="14.25">
      <c r="A4">
        <v>20150423</v>
      </c>
      <c r="B4">
        <v>601636</v>
      </c>
      <c r="C4" t="s">
        <v>17</v>
      </c>
      <c r="D4" t="s">
        <v>18</v>
      </c>
      <c r="E4">
        <v>1000</v>
      </c>
      <c r="F4">
        <v>11.89</v>
      </c>
      <c r="G4">
        <v>11890</v>
      </c>
      <c r="H4">
        <v>5</v>
      </c>
      <c r="I4">
        <v>0</v>
      </c>
      <c r="J4">
        <v>0.3</v>
      </c>
      <c r="K4">
        <v>0</v>
      </c>
      <c r="L4">
        <v>-11895.6</v>
      </c>
      <c r="M4" t="s">
        <v>39</v>
      </c>
      <c r="N4" t="s">
        <v>16</v>
      </c>
    </row>
    <row r="5" spans="1:14" ht="14.25">
      <c r="A5">
        <v>20150424</v>
      </c>
      <c r="B5">
        <v>601636</v>
      </c>
      <c r="C5" t="s">
        <v>17</v>
      </c>
      <c r="D5" t="s">
        <v>19</v>
      </c>
      <c r="E5">
        <v>-1400</v>
      </c>
      <c r="F5">
        <v>11.33</v>
      </c>
      <c r="G5">
        <v>15862</v>
      </c>
      <c r="H5">
        <v>5</v>
      </c>
      <c r="I5">
        <v>15.86</v>
      </c>
      <c r="J5">
        <v>0.42</v>
      </c>
      <c r="K5">
        <v>0</v>
      </c>
      <c r="L5">
        <v>15840.3</v>
      </c>
      <c r="M5" t="s">
        <v>39</v>
      </c>
      <c r="N5" t="s">
        <v>16</v>
      </c>
    </row>
    <row r="6" spans="1:14" ht="14.25">
      <c r="A6">
        <v>20150427</v>
      </c>
      <c r="B6">
        <v>601636</v>
      </c>
      <c r="C6" t="s">
        <v>17</v>
      </c>
      <c r="D6" t="s">
        <v>18</v>
      </c>
      <c r="E6">
        <v>800</v>
      </c>
      <c r="F6">
        <v>11.37</v>
      </c>
      <c r="G6">
        <v>9096</v>
      </c>
      <c r="H6">
        <v>5</v>
      </c>
      <c r="I6">
        <v>0</v>
      </c>
      <c r="J6">
        <v>0.24</v>
      </c>
      <c r="K6">
        <v>0</v>
      </c>
      <c r="L6">
        <v>-9101.48</v>
      </c>
      <c r="M6" t="s">
        <v>39</v>
      </c>
      <c r="N6" t="s">
        <v>16</v>
      </c>
    </row>
    <row r="7" spans="1:14" ht="14.25">
      <c r="A7">
        <v>20150428</v>
      </c>
      <c r="B7">
        <v>601636</v>
      </c>
      <c r="C7" t="s">
        <v>17</v>
      </c>
      <c r="D7" t="s">
        <v>19</v>
      </c>
      <c r="E7">
        <v>-400</v>
      </c>
      <c r="F7">
        <v>11.48</v>
      </c>
      <c r="G7">
        <v>4592</v>
      </c>
      <c r="H7">
        <v>5</v>
      </c>
      <c r="I7">
        <v>4.59</v>
      </c>
      <c r="J7">
        <v>0.12</v>
      </c>
      <c r="K7">
        <v>0</v>
      </c>
      <c r="L7">
        <v>4582.17</v>
      </c>
      <c r="M7" t="s">
        <v>39</v>
      </c>
      <c r="N7" t="s">
        <v>16</v>
      </c>
    </row>
    <row r="8" spans="1:14" ht="14.25">
      <c r="A8">
        <v>20150428</v>
      </c>
      <c r="B8">
        <v>601636</v>
      </c>
      <c r="C8" t="s">
        <v>17</v>
      </c>
      <c r="D8" t="s">
        <v>18</v>
      </c>
      <c r="E8">
        <v>700</v>
      </c>
      <c r="F8">
        <v>11.28</v>
      </c>
      <c r="G8">
        <v>7896</v>
      </c>
      <c r="H8">
        <v>5</v>
      </c>
      <c r="I8">
        <v>0</v>
      </c>
      <c r="J8">
        <v>0.21</v>
      </c>
      <c r="K8">
        <v>0</v>
      </c>
      <c r="L8">
        <v>-7901.42</v>
      </c>
      <c r="M8" t="s">
        <v>39</v>
      </c>
      <c r="N8" t="s">
        <v>16</v>
      </c>
    </row>
    <row r="9" spans="1:14" ht="14.25">
      <c r="A9">
        <v>20150429</v>
      </c>
      <c r="B9">
        <v>601636</v>
      </c>
      <c r="C9" t="s">
        <v>17</v>
      </c>
      <c r="D9" t="s">
        <v>18</v>
      </c>
      <c r="E9">
        <v>100</v>
      </c>
      <c r="F9">
        <v>11.25</v>
      </c>
      <c r="G9">
        <v>1125</v>
      </c>
      <c r="H9">
        <v>5</v>
      </c>
      <c r="I9">
        <v>0</v>
      </c>
      <c r="J9">
        <v>0.03</v>
      </c>
      <c r="K9">
        <v>0</v>
      </c>
      <c r="L9">
        <v>-1130.06</v>
      </c>
      <c r="M9" t="s">
        <v>39</v>
      </c>
      <c r="N9" t="s">
        <v>16</v>
      </c>
    </row>
    <row r="10" spans="1:14" ht="14.25">
      <c r="A10">
        <v>20150429</v>
      </c>
      <c r="B10">
        <v>601636</v>
      </c>
      <c r="C10" t="s">
        <v>17</v>
      </c>
      <c r="D10" t="s">
        <v>18</v>
      </c>
      <c r="E10">
        <v>3500</v>
      </c>
      <c r="F10">
        <v>11.259</v>
      </c>
      <c r="G10">
        <v>39408</v>
      </c>
      <c r="H10">
        <v>9.85</v>
      </c>
      <c r="I10">
        <v>0</v>
      </c>
      <c r="J10">
        <v>1.05</v>
      </c>
      <c r="K10">
        <v>0</v>
      </c>
      <c r="L10">
        <v>-39419.95</v>
      </c>
      <c r="M10" t="s">
        <v>39</v>
      </c>
      <c r="N10" t="s">
        <v>16</v>
      </c>
    </row>
    <row r="11" spans="1:14" ht="14.25">
      <c r="A11">
        <v>20150429</v>
      </c>
      <c r="B11">
        <v>601636</v>
      </c>
      <c r="C11" t="s">
        <v>17</v>
      </c>
      <c r="D11" t="s">
        <v>18</v>
      </c>
      <c r="E11">
        <v>4000</v>
      </c>
      <c r="F11">
        <v>11.26</v>
      </c>
      <c r="G11">
        <v>45040</v>
      </c>
      <c r="H11">
        <v>11.26</v>
      </c>
      <c r="I11">
        <v>0</v>
      </c>
      <c r="J11">
        <v>1.2</v>
      </c>
      <c r="K11">
        <v>0</v>
      </c>
      <c r="L11">
        <v>-45053.66</v>
      </c>
      <c r="M11" t="s">
        <v>39</v>
      </c>
      <c r="N11" t="s">
        <v>16</v>
      </c>
    </row>
    <row r="12" spans="1:14" ht="14.25">
      <c r="A12">
        <v>20150504</v>
      </c>
      <c r="B12">
        <v>601636</v>
      </c>
      <c r="C12" t="s">
        <v>17</v>
      </c>
      <c r="D12" t="s">
        <v>19</v>
      </c>
      <c r="E12">
        <v>-3700</v>
      </c>
      <c r="F12">
        <v>11.43</v>
      </c>
      <c r="G12">
        <v>42291</v>
      </c>
      <c r="H12">
        <v>10.57</v>
      </c>
      <c r="I12">
        <v>42.29</v>
      </c>
      <c r="J12">
        <v>1.11</v>
      </c>
      <c r="K12">
        <v>0</v>
      </c>
      <c r="L12">
        <v>42235.92</v>
      </c>
      <c r="M12" t="s">
        <v>39</v>
      </c>
      <c r="N12" t="s">
        <v>16</v>
      </c>
    </row>
    <row r="13" spans="1:14" ht="14.25">
      <c r="A13">
        <v>20150504</v>
      </c>
      <c r="B13">
        <v>601636</v>
      </c>
      <c r="C13" t="s">
        <v>17</v>
      </c>
      <c r="D13" t="s">
        <v>19</v>
      </c>
      <c r="E13">
        <v>-2100</v>
      </c>
      <c r="F13">
        <v>11.53</v>
      </c>
      <c r="G13">
        <v>24213</v>
      </c>
      <c r="H13">
        <v>6.05</v>
      </c>
      <c r="I13">
        <v>24.21</v>
      </c>
      <c r="J13">
        <v>0.63</v>
      </c>
      <c r="K13">
        <v>0</v>
      </c>
      <c r="L13">
        <v>24181.48</v>
      </c>
      <c r="M13" t="s">
        <v>39</v>
      </c>
      <c r="N13" t="s">
        <v>16</v>
      </c>
    </row>
    <row r="14" spans="1:14" ht="14.25">
      <c r="A14">
        <v>20150504</v>
      </c>
      <c r="B14">
        <v>601636</v>
      </c>
      <c r="C14" t="s">
        <v>17</v>
      </c>
      <c r="D14" t="s">
        <v>19</v>
      </c>
      <c r="E14">
        <v>-2900</v>
      </c>
      <c r="F14">
        <v>11.54</v>
      </c>
      <c r="G14">
        <v>33466</v>
      </c>
      <c r="H14">
        <v>8.37</v>
      </c>
      <c r="I14">
        <v>33.47</v>
      </c>
      <c r="J14">
        <v>0.87</v>
      </c>
      <c r="K14">
        <v>0</v>
      </c>
      <c r="L14">
        <v>33422.42</v>
      </c>
      <c r="M14" t="s">
        <v>39</v>
      </c>
      <c r="N14" t="s">
        <v>16</v>
      </c>
    </row>
    <row r="20" ht="15" thickBot="1"/>
    <row r="21" spans="1:5" ht="14.25">
      <c r="A21" s="1" t="s">
        <v>29</v>
      </c>
      <c r="B21" s="1">
        <f>SUM(G2:G4,G6,G8:G11)</f>
        <v>119215</v>
      </c>
      <c r="C21" s="5">
        <f>B21+B22</f>
        <v>119269.26</v>
      </c>
      <c r="D21" s="6" t="s">
        <v>33</v>
      </c>
      <c r="E21" s="8" t="s">
        <v>34</v>
      </c>
    </row>
    <row r="22" spans="1:5" ht="15" thickBot="1">
      <c r="A22" s="1" t="s">
        <v>30</v>
      </c>
      <c r="B22" s="1">
        <f>SUM(H2:K4,H6:K6,H8:K11)</f>
        <v>54.26</v>
      </c>
      <c r="C22" s="5"/>
      <c r="D22" s="7"/>
      <c r="E22" s="9"/>
    </row>
    <row r="23" spans="1:5" ht="14.25">
      <c r="A23" s="1" t="s">
        <v>31</v>
      </c>
      <c r="B23" s="1">
        <f>SUM(G5,G7,G12:G14)</f>
        <v>120424</v>
      </c>
      <c r="C23" s="5">
        <f>B23+B24</f>
        <v>120582.56</v>
      </c>
      <c r="D23" s="10">
        <f>C23-C21</f>
        <v>1313.300000000003</v>
      </c>
      <c r="E23" s="11"/>
    </row>
    <row r="24" spans="1:5" ht="15" thickBot="1">
      <c r="A24" s="1" t="s">
        <v>32</v>
      </c>
      <c r="B24" s="1">
        <f>SUM(H5:K5,H7:K7,H12:K14)</f>
        <v>158.56</v>
      </c>
      <c r="C24" s="5"/>
      <c r="D24" s="12"/>
      <c r="E24" s="13"/>
    </row>
  </sheetData>
  <mergeCells count="5">
    <mergeCell ref="C21:C22"/>
    <mergeCell ref="D21:D22"/>
    <mergeCell ref="E21:E22"/>
    <mergeCell ref="C23:C24"/>
    <mergeCell ref="D23:E24"/>
  </mergeCells>
  <conditionalFormatting sqref="D23">
    <cfRule type="cellIs" priority="1" dxfId="0" operator="lessThan" stopIfTrue="1">
      <formula>0</formula>
    </cfRule>
  </conditionalFormatting>
  <conditionalFormatting sqref="D21:D22">
    <cfRule type="expression" priority="2" dxfId="0" stopIfTrue="1">
      <formula>$D$23&gt;0</formula>
    </cfRule>
    <cfRule type="expression" priority="3" dxfId="1" stopIfTrue="1">
      <formula>$D$23&lt;0</formula>
    </cfRule>
  </conditionalFormatting>
  <conditionalFormatting sqref="E21:E22">
    <cfRule type="expression" priority="4" dxfId="2" stopIfTrue="1">
      <formula>$D$23&gt;0</formula>
    </cfRule>
    <cfRule type="expression" priority="5" dxfId="0" stopIfTrue="1">
      <formula>$D$23&lt;0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24"/>
  <sheetViews>
    <sheetView workbookViewId="0" topLeftCell="A1">
      <selection activeCell="M2" sqref="M2:M10"/>
    </sheetView>
  </sheetViews>
  <sheetFormatPr defaultColWidth="9.00390625" defaultRowHeight="14.25"/>
  <sheetData>
    <row r="1" spans="1:14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4.25">
      <c r="A2">
        <v>20150707</v>
      </c>
      <c r="B2">
        <v>89</v>
      </c>
      <c r="C2" t="s">
        <v>23</v>
      </c>
      <c r="D2" t="s">
        <v>18</v>
      </c>
      <c r="E2">
        <v>400</v>
      </c>
      <c r="F2">
        <v>7.2</v>
      </c>
      <c r="G2">
        <v>2880</v>
      </c>
      <c r="H2">
        <v>5</v>
      </c>
      <c r="I2">
        <v>0</v>
      </c>
      <c r="J2">
        <v>0</v>
      </c>
      <c r="K2">
        <v>0</v>
      </c>
      <c r="L2">
        <v>-2885</v>
      </c>
      <c r="M2" t="s">
        <v>39</v>
      </c>
      <c r="N2" t="s">
        <v>22</v>
      </c>
    </row>
    <row r="3" spans="1:14" ht="14.25">
      <c r="A3">
        <v>20150709</v>
      </c>
      <c r="B3">
        <v>89</v>
      </c>
      <c r="C3" t="s">
        <v>23</v>
      </c>
      <c r="D3" t="s">
        <v>24</v>
      </c>
      <c r="E3">
        <v>0</v>
      </c>
      <c r="F3">
        <v>0</v>
      </c>
      <c r="G3">
        <v>10.64</v>
      </c>
      <c r="H3">
        <v>0</v>
      </c>
      <c r="I3">
        <v>0</v>
      </c>
      <c r="J3">
        <v>0</v>
      </c>
      <c r="K3">
        <v>0</v>
      </c>
      <c r="L3">
        <v>10.64</v>
      </c>
      <c r="M3" t="s">
        <v>39</v>
      </c>
      <c r="N3" t="s">
        <v>22</v>
      </c>
    </row>
    <row r="4" spans="1:14" ht="14.25">
      <c r="A4">
        <v>20150715</v>
      </c>
      <c r="B4">
        <v>89</v>
      </c>
      <c r="C4" t="s">
        <v>23</v>
      </c>
      <c r="D4" t="s">
        <v>19</v>
      </c>
      <c r="E4">
        <v>-400</v>
      </c>
      <c r="F4">
        <v>8.59</v>
      </c>
      <c r="G4">
        <v>3436</v>
      </c>
      <c r="H4">
        <v>5</v>
      </c>
      <c r="I4">
        <v>3.44</v>
      </c>
      <c r="J4">
        <v>0</v>
      </c>
      <c r="K4">
        <v>0</v>
      </c>
      <c r="L4">
        <v>3427.56</v>
      </c>
      <c r="M4" t="s">
        <v>39</v>
      </c>
      <c r="N4" t="s">
        <v>22</v>
      </c>
    </row>
    <row r="5" spans="1:14" ht="14.25">
      <c r="A5">
        <v>20150724</v>
      </c>
      <c r="B5">
        <v>89</v>
      </c>
      <c r="C5" t="s">
        <v>23</v>
      </c>
      <c r="D5" t="s">
        <v>18</v>
      </c>
      <c r="E5">
        <v>1000</v>
      </c>
      <c r="F5">
        <v>9.55</v>
      </c>
      <c r="G5">
        <v>9550</v>
      </c>
      <c r="H5">
        <v>5</v>
      </c>
      <c r="I5">
        <v>0</v>
      </c>
      <c r="J5">
        <v>0</v>
      </c>
      <c r="K5">
        <v>0</v>
      </c>
      <c r="L5">
        <v>-9555</v>
      </c>
      <c r="M5" t="s">
        <v>39</v>
      </c>
      <c r="N5" t="s">
        <v>22</v>
      </c>
    </row>
    <row r="6" spans="1:14" ht="14.25">
      <c r="A6">
        <v>20150727</v>
      </c>
      <c r="B6">
        <v>89</v>
      </c>
      <c r="C6" t="s">
        <v>23</v>
      </c>
      <c r="D6" t="s">
        <v>19</v>
      </c>
      <c r="E6">
        <v>-300</v>
      </c>
      <c r="F6">
        <v>9.1</v>
      </c>
      <c r="G6">
        <v>2730</v>
      </c>
      <c r="H6">
        <v>5</v>
      </c>
      <c r="I6">
        <v>2.73</v>
      </c>
      <c r="J6">
        <v>0</v>
      </c>
      <c r="K6">
        <v>0</v>
      </c>
      <c r="L6">
        <v>2722.27</v>
      </c>
      <c r="M6" t="s">
        <v>39</v>
      </c>
      <c r="N6" t="s">
        <v>22</v>
      </c>
    </row>
    <row r="7" spans="1:14" ht="14.25">
      <c r="A7">
        <v>20150727</v>
      </c>
      <c r="B7">
        <v>89</v>
      </c>
      <c r="C7" t="s">
        <v>23</v>
      </c>
      <c r="D7" t="s">
        <v>19</v>
      </c>
      <c r="E7">
        <v>-700</v>
      </c>
      <c r="F7">
        <v>9.04</v>
      </c>
      <c r="G7">
        <v>6328</v>
      </c>
      <c r="H7">
        <v>5</v>
      </c>
      <c r="I7">
        <v>6.33</v>
      </c>
      <c r="J7">
        <v>0</v>
      </c>
      <c r="K7">
        <v>0</v>
      </c>
      <c r="L7">
        <v>6316.67</v>
      </c>
      <c r="M7" t="s">
        <v>39</v>
      </c>
      <c r="N7" t="s">
        <v>22</v>
      </c>
    </row>
    <row r="8" spans="1:14" ht="14.25">
      <c r="A8">
        <v>20150728</v>
      </c>
      <c r="B8">
        <v>89</v>
      </c>
      <c r="C8" t="s">
        <v>23</v>
      </c>
      <c r="D8" t="s">
        <v>18</v>
      </c>
      <c r="E8">
        <v>1000</v>
      </c>
      <c r="F8">
        <v>8.25</v>
      </c>
      <c r="G8">
        <v>8250</v>
      </c>
      <c r="H8">
        <v>5</v>
      </c>
      <c r="I8">
        <v>0</v>
      </c>
      <c r="J8">
        <v>0</v>
      </c>
      <c r="K8">
        <v>0</v>
      </c>
      <c r="L8">
        <v>-8255</v>
      </c>
      <c r="M8" t="s">
        <v>39</v>
      </c>
      <c r="N8" t="s">
        <v>22</v>
      </c>
    </row>
    <row r="9" spans="1:14" ht="14.25">
      <c r="A9">
        <v>20150728</v>
      </c>
      <c r="B9">
        <v>89</v>
      </c>
      <c r="C9" t="s">
        <v>23</v>
      </c>
      <c r="D9" t="s">
        <v>18</v>
      </c>
      <c r="E9">
        <v>900</v>
      </c>
      <c r="F9">
        <v>7.88</v>
      </c>
      <c r="G9">
        <v>7092</v>
      </c>
      <c r="H9">
        <v>5</v>
      </c>
      <c r="I9">
        <v>0</v>
      </c>
      <c r="J9">
        <v>0</v>
      </c>
      <c r="K9">
        <v>0</v>
      </c>
      <c r="L9">
        <v>-7097</v>
      </c>
      <c r="M9" t="s">
        <v>39</v>
      </c>
      <c r="N9" t="s">
        <v>22</v>
      </c>
    </row>
    <row r="10" spans="1:14" ht="14.25">
      <c r="A10">
        <v>20150729</v>
      </c>
      <c r="B10">
        <v>89</v>
      </c>
      <c r="C10" t="s">
        <v>23</v>
      </c>
      <c r="D10" t="s">
        <v>19</v>
      </c>
      <c r="E10">
        <v>-1900</v>
      </c>
      <c r="F10">
        <v>8.19</v>
      </c>
      <c r="G10">
        <v>15561</v>
      </c>
      <c r="H10">
        <v>5</v>
      </c>
      <c r="I10">
        <v>15.56</v>
      </c>
      <c r="J10">
        <v>0</v>
      </c>
      <c r="K10">
        <v>0</v>
      </c>
      <c r="L10">
        <v>15540.44</v>
      </c>
      <c r="M10" t="s">
        <v>39</v>
      </c>
      <c r="N10" t="s">
        <v>22</v>
      </c>
    </row>
    <row r="20" ht="15" thickBot="1"/>
    <row r="21" spans="1:5" ht="14.25">
      <c r="A21" s="1" t="s">
        <v>29</v>
      </c>
      <c r="B21" s="1">
        <f>SUM(G2,G5,G8,G9)</f>
        <v>27772</v>
      </c>
      <c r="C21" s="5">
        <f>B21+B22</f>
        <v>27792</v>
      </c>
      <c r="D21" s="6" t="s">
        <v>33</v>
      </c>
      <c r="E21" s="8" t="s">
        <v>34</v>
      </c>
    </row>
    <row r="22" spans="1:5" ht="15" thickBot="1">
      <c r="A22" s="1" t="s">
        <v>30</v>
      </c>
      <c r="B22" s="1">
        <f>SUM(H2:K2,H5:K5,H8:K9)</f>
        <v>20</v>
      </c>
      <c r="C22" s="5"/>
      <c r="D22" s="7"/>
      <c r="E22" s="9"/>
    </row>
    <row r="23" spans="1:5" ht="14.25">
      <c r="A23" s="1" t="s">
        <v>31</v>
      </c>
      <c r="B23" s="1">
        <f>SUM(G4,G6:G7,G10)</f>
        <v>28055</v>
      </c>
      <c r="C23" s="5">
        <f>B23+B24+G3</f>
        <v>28113.7</v>
      </c>
      <c r="D23" s="10">
        <f>C23-C21</f>
        <v>321.7000000000007</v>
      </c>
      <c r="E23" s="11"/>
    </row>
    <row r="24" spans="1:5" ht="15" thickBot="1">
      <c r="A24" s="1" t="s">
        <v>32</v>
      </c>
      <c r="B24" s="1">
        <f>SUM(H4:K4,H6:K7,H10:K10)</f>
        <v>48.06</v>
      </c>
      <c r="C24" s="5"/>
      <c r="D24" s="12"/>
      <c r="E24" s="13"/>
    </row>
  </sheetData>
  <mergeCells count="5">
    <mergeCell ref="C21:C22"/>
    <mergeCell ref="D21:D22"/>
    <mergeCell ref="E21:E22"/>
    <mergeCell ref="C23:C24"/>
    <mergeCell ref="D23:E24"/>
  </mergeCells>
  <conditionalFormatting sqref="D23">
    <cfRule type="cellIs" priority="1" dxfId="0" operator="lessThan" stopIfTrue="1">
      <formula>0</formula>
    </cfRule>
  </conditionalFormatting>
  <conditionalFormatting sqref="D21:D22">
    <cfRule type="expression" priority="2" dxfId="0" stopIfTrue="1">
      <formula>$D$23&gt;0</formula>
    </cfRule>
    <cfRule type="expression" priority="3" dxfId="1" stopIfTrue="1">
      <formula>$D$23&lt;0</formula>
    </cfRule>
  </conditionalFormatting>
  <conditionalFormatting sqref="E21:E22">
    <cfRule type="expression" priority="4" dxfId="2" stopIfTrue="1">
      <formula>$D$23&gt;0</formula>
    </cfRule>
    <cfRule type="expression" priority="5" dxfId="0" stopIfTrue="1">
      <formula>$D$23&lt;0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N24"/>
  <sheetViews>
    <sheetView workbookViewId="0" topLeftCell="A1">
      <selection activeCell="M2" sqref="M2:M3"/>
    </sheetView>
  </sheetViews>
  <sheetFormatPr defaultColWidth="9.00390625" defaultRowHeight="14.25"/>
  <sheetData>
    <row r="1" spans="1:14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4.25">
      <c r="A2">
        <v>20150427</v>
      </c>
      <c r="B2">
        <v>600368</v>
      </c>
      <c r="C2" t="s">
        <v>20</v>
      </c>
      <c r="D2" t="s">
        <v>18</v>
      </c>
      <c r="E2">
        <v>300</v>
      </c>
      <c r="F2">
        <v>9.14</v>
      </c>
      <c r="G2">
        <v>2742</v>
      </c>
      <c r="H2">
        <v>5</v>
      </c>
      <c r="I2">
        <v>0</v>
      </c>
      <c r="J2">
        <v>0.09</v>
      </c>
      <c r="K2">
        <v>0</v>
      </c>
      <c r="L2">
        <v>-2747.18</v>
      </c>
      <c r="M2" t="s">
        <v>39</v>
      </c>
      <c r="N2" t="s">
        <v>16</v>
      </c>
    </row>
    <row r="3" spans="1:14" ht="14.25">
      <c r="A3">
        <v>20150428</v>
      </c>
      <c r="B3">
        <v>600368</v>
      </c>
      <c r="C3" t="s">
        <v>20</v>
      </c>
      <c r="D3" t="s">
        <v>19</v>
      </c>
      <c r="E3">
        <v>-300</v>
      </c>
      <c r="F3">
        <v>8.72</v>
      </c>
      <c r="G3">
        <v>2616</v>
      </c>
      <c r="H3">
        <v>5</v>
      </c>
      <c r="I3">
        <v>2.62</v>
      </c>
      <c r="J3">
        <v>0.09</v>
      </c>
      <c r="K3">
        <v>0</v>
      </c>
      <c r="L3">
        <v>2608.2</v>
      </c>
      <c r="M3" t="s">
        <v>39</v>
      </c>
      <c r="N3" t="s">
        <v>16</v>
      </c>
    </row>
    <row r="20" ht="15" thickBot="1"/>
    <row r="21" spans="1:5" ht="14.25">
      <c r="A21" s="1" t="s">
        <v>29</v>
      </c>
      <c r="B21" s="1">
        <f>SUM(G2)</f>
        <v>2742</v>
      </c>
      <c r="C21" s="5">
        <f>B21+B22</f>
        <v>2747.09</v>
      </c>
      <c r="D21" s="6" t="s">
        <v>33</v>
      </c>
      <c r="E21" s="8" t="s">
        <v>34</v>
      </c>
    </row>
    <row r="22" spans="1:5" ht="15" thickBot="1">
      <c r="A22" s="1" t="s">
        <v>30</v>
      </c>
      <c r="B22" s="1">
        <f>SUM(H2:K2)</f>
        <v>5.09</v>
      </c>
      <c r="C22" s="5"/>
      <c r="D22" s="7"/>
      <c r="E22" s="9"/>
    </row>
    <row r="23" spans="1:5" ht="14.25">
      <c r="A23" s="1" t="s">
        <v>31</v>
      </c>
      <c r="B23" s="1">
        <f>SUM(G3)</f>
        <v>2616</v>
      </c>
      <c r="C23" s="5">
        <f>B23+B24</f>
        <v>2623.71</v>
      </c>
      <c r="D23" s="10">
        <f>C23-C21</f>
        <v>-123.38000000000011</v>
      </c>
      <c r="E23" s="11"/>
    </row>
    <row r="24" spans="1:5" ht="15" thickBot="1">
      <c r="A24" s="1" t="s">
        <v>32</v>
      </c>
      <c r="B24" s="1">
        <f>SUM(H3:K3)</f>
        <v>7.71</v>
      </c>
      <c r="C24" s="5"/>
      <c r="D24" s="12"/>
      <c r="E24" s="13"/>
    </row>
  </sheetData>
  <mergeCells count="5">
    <mergeCell ref="E21:E22"/>
    <mergeCell ref="D23:E24"/>
    <mergeCell ref="C21:C22"/>
    <mergeCell ref="C23:C24"/>
    <mergeCell ref="D21:D22"/>
  </mergeCells>
  <conditionalFormatting sqref="D23">
    <cfRule type="cellIs" priority="1" dxfId="0" operator="lessThan" stopIfTrue="1">
      <formula>0</formula>
    </cfRule>
  </conditionalFormatting>
  <conditionalFormatting sqref="D21:D22">
    <cfRule type="expression" priority="2" dxfId="0" stopIfTrue="1">
      <formula>$D$23&gt;0</formula>
    </cfRule>
    <cfRule type="expression" priority="3" dxfId="1" stopIfTrue="1">
      <formula>$D$23&lt;0</formula>
    </cfRule>
  </conditionalFormatting>
  <conditionalFormatting sqref="E21:E22">
    <cfRule type="expression" priority="4" dxfId="2" stopIfTrue="1">
      <formula>$D$23&gt;0</formula>
    </cfRule>
    <cfRule type="expression" priority="5" dxfId="0" stopIfTrue="1">
      <formula>$D$23&lt;0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24"/>
  <sheetViews>
    <sheetView workbookViewId="0" topLeftCell="A1">
      <selection activeCell="M2" sqref="M2:M14"/>
    </sheetView>
  </sheetViews>
  <sheetFormatPr defaultColWidth="9.00390625" defaultRowHeight="14.25"/>
  <sheetData>
    <row r="1" spans="1:14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4.25">
      <c r="A2">
        <v>20150811</v>
      </c>
      <c r="B2">
        <v>2528</v>
      </c>
      <c r="C2" t="s">
        <v>27</v>
      </c>
      <c r="D2" t="s">
        <v>18</v>
      </c>
      <c r="E2">
        <v>1000</v>
      </c>
      <c r="F2">
        <v>11.87</v>
      </c>
      <c r="G2">
        <v>11870</v>
      </c>
      <c r="H2">
        <v>5</v>
      </c>
      <c r="I2">
        <v>0</v>
      </c>
      <c r="J2">
        <v>0.17</v>
      </c>
      <c r="K2">
        <v>0</v>
      </c>
      <c r="L2">
        <v>-11875</v>
      </c>
      <c r="M2" t="s">
        <v>39</v>
      </c>
      <c r="N2" t="s">
        <v>22</v>
      </c>
    </row>
    <row r="3" spans="1:14" ht="14.25">
      <c r="A3">
        <v>20150811</v>
      </c>
      <c r="B3">
        <v>2528</v>
      </c>
      <c r="C3" t="s">
        <v>27</v>
      </c>
      <c r="D3" t="s">
        <v>18</v>
      </c>
      <c r="E3">
        <v>500</v>
      </c>
      <c r="F3">
        <v>11.81</v>
      </c>
      <c r="G3">
        <v>5905</v>
      </c>
      <c r="H3">
        <v>5</v>
      </c>
      <c r="I3">
        <v>0</v>
      </c>
      <c r="J3">
        <v>0.08</v>
      </c>
      <c r="K3">
        <v>0</v>
      </c>
      <c r="L3">
        <v>-5910</v>
      </c>
      <c r="M3" t="s">
        <v>39</v>
      </c>
      <c r="N3" t="s">
        <v>22</v>
      </c>
    </row>
    <row r="4" spans="1:14" ht="14.25">
      <c r="A4">
        <v>20150812</v>
      </c>
      <c r="B4">
        <v>2528</v>
      </c>
      <c r="C4" t="s">
        <v>27</v>
      </c>
      <c r="D4" t="s">
        <v>18</v>
      </c>
      <c r="E4">
        <v>1300</v>
      </c>
      <c r="F4">
        <v>11.75</v>
      </c>
      <c r="G4">
        <v>15275</v>
      </c>
      <c r="H4">
        <v>5</v>
      </c>
      <c r="I4">
        <v>0</v>
      </c>
      <c r="J4">
        <v>0.3</v>
      </c>
      <c r="K4">
        <v>0</v>
      </c>
      <c r="L4">
        <v>-15280</v>
      </c>
      <c r="M4" t="s">
        <v>39</v>
      </c>
      <c r="N4" t="s">
        <v>22</v>
      </c>
    </row>
    <row r="5" spans="1:14" ht="14.25">
      <c r="A5">
        <v>20150813</v>
      </c>
      <c r="B5">
        <v>2528</v>
      </c>
      <c r="C5" t="s">
        <v>27</v>
      </c>
      <c r="D5" t="s">
        <v>18</v>
      </c>
      <c r="E5">
        <v>1600</v>
      </c>
      <c r="F5">
        <v>11.57</v>
      </c>
      <c r="G5">
        <v>18512</v>
      </c>
      <c r="H5">
        <v>5</v>
      </c>
      <c r="I5">
        <v>0</v>
      </c>
      <c r="J5">
        <v>0.37</v>
      </c>
      <c r="K5">
        <v>0</v>
      </c>
      <c r="L5">
        <v>-18517</v>
      </c>
      <c r="M5" t="s">
        <v>39</v>
      </c>
      <c r="N5" t="s">
        <v>22</v>
      </c>
    </row>
    <row r="6" spans="1:14" ht="14.25">
      <c r="A6">
        <v>20150915</v>
      </c>
      <c r="B6">
        <v>2528</v>
      </c>
      <c r="C6" t="s">
        <v>27</v>
      </c>
      <c r="D6" t="s">
        <v>18</v>
      </c>
      <c r="E6">
        <v>2800</v>
      </c>
      <c r="F6">
        <v>8.97</v>
      </c>
      <c r="G6">
        <v>25116</v>
      </c>
      <c r="H6">
        <v>6.28</v>
      </c>
      <c r="I6">
        <v>0</v>
      </c>
      <c r="J6">
        <v>0.5</v>
      </c>
      <c r="K6">
        <v>0</v>
      </c>
      <c r="L6">
        <v>-25122.28</v>
      </c>
      <c r="M6" t="s">
        <v>39</v>
      </c>
      <c r="N6" t="s">
        <v>22</v>
      </c>
    </row>
    <row r="7" spans="1:14" ht="14.25">
      <c r="A7">
        <v>20150928</v>
      </c>
      <c r="B7">
        <v>2528</v>
      </c>
      <c r="C7" t="s">
        <v>27</v>
      </c>
      <c r="D7" t="s">
        <v>18</v>
      </c>
      <c r="E7">
        <v>400</v>
      </c>
      <c r="F7">
        <v>9.11</v>
      </c>
      <c r="G7">
        <v>3644</v>
      </c>
      <c r="H7">
        <v>5</v>
      </c>
      <c r="I7">
        <v>0</v>
      </c>
      <c r="J7">
        <v>0.07</v>
      </c>
      <c r="K7">
        <v>0</v>
      </c>
      <c r="L7">
        <v>-3649</v>
      </c>
      <c r="M7" t="s">
        <v>39</v>
      </c>
      <c r="N7" t="s">
        <v>22</v>
      </c>
    </row>
    <row r="8" spans="1:14" ht="14.25">
      <c r="A8">
        <v>20150928</v>
      </c>
      <c r="B8">
        <v>2528</v>
      </c>
      <c r="C8" t="s">
        <v>27</v>
      </c>
      <c r="D8" t="s">
        <v>18</v>
      </c>
      <c r="E8">
        <v>3500</v>
      </c>
      <c r="F8">
        <v>9.13</v>
      </c>
      <c r="G8">
        <v>31955</v>
      </c>
      <c r="H8">
        <v>7.99</v>
      </c>
      <c r="I8">
        <v>0</v>
      </c>
      <c r="J8">
        <v>0.64</v>
      </c>
      <c r="K8">
        <v>0</v>
      </c>
      <c r="L8">
        <v>-31962.99</v>
      </c>
      <c r="M8" t="s">
        <v>39</v>
      </c>
      <c r="N8" t="s">
        <v>22</v>
      </c>
    </row>
    <row r="9" spans="1:14" ht="14.25">
      <c r="A9">
        <v>20151020</v>
      </c>
      <c r="B9">
        <v>2528</v>
      </c>
      <c r="C9" t="s">
        <v>27</v>
      </c>
      <c r="D9" t="s">
        <v>19</v>
      </c>
      <c r="E9">
        <v>-100</v>
      </c>
      <c r="F9">
        <v>10.74</v>
      </c>
      <c r="G9">
        <v>1074</v>
      </c>
      <c r="H9">
        <v>5</v>
      </c>
      <c r="I9">
        <v>1.07</v>
      </c>
      <c r="J9">
        <v>0.02</v>
      </c>
      <c r="K9">
        <v>0</v>
      </c>
      <c r="L9">
        <v>1067.93</v>
      </c>
      <c r="M9" t="s">
        <v>39</v>
      </c>
      <c r="N9" t="s">
        <v>22</v>
      </c>
    </row>
    <row r="10" spans="1:14" ht="14.25">
      <c r="A10">
        <v>20151020</v>
      </c>
      <c r="B10">
        <v>2528</v>
      </c>
      <c r="C10" t="s">
        <v>27</v>
      </c>
      <c r="D10" t="s">
        <v>19</v>
      </c>
      <c r="E10">
        <v>-1000</v>
      </c>
      <c r="F10">
        <v>10.77</v>
      </c>
      <c r="G10">
        <v>10770</v>
      </c>
      <c r="H10">
        <v>5</v>
      </c>
      <c r="I10">
        <v>10.77</v>
      </c>
      <c r="J10">
        <v>0.22</v>
      </c>
      <c r="K10">
        <v>0</v>
      </c>
      <c r="L10">
        <v>10754.23</v>
      </c>
      <c r="M10" t="s">
        <v>39</v>
      </c>
      <c r="N10" t="s">
        <v>22</v>
      </c>
    </row>
    <row r="11" spans="1:14" ht="14.25">
      <c r="A11">
        <v>20151020</v>
      </c>
      <c r="B11">
        <v>2528</v>
      </c>
      <c r="C11" t="s">
        <v>27</v>
      </c>
      <c r="D11" t="s">
        <v>19</v>
      </c>
      <c r="E11">
        <v>-1000</v>
      </c>
      <c r="F11">
        <v>10.79</v>
      </c>
      <c r="G11">
        <v>10790</v>
      </c>
      <c r="H11">
        <v>5</v>
      </c>
      <c r="I11">
        <v>10.79</v>
      </c>
      <c r="J11">
        <v>0.22</v>
      </c>
      <c r="K11">
        <v>0</v>
      </c>
      <c r="L11">
        <v>10774.21</v>
      </c>
      <c r="M11" t="s">
        <v>39</v>
      </c>
      <c r="N11" t="s">
        <v>22</v>
      </c>
    </row>
    <row r="12" spans="1:14" ht="14.25">
      <c r="A12">
        <v>20151026</v>
      </c>
      <c r="B12">
        <v>2528</v>
      </c>
      <c r="C12" t="s">
        <v>27</v>
      </c>
      <c r="D12" t="s">
        <v>19</v>
      </c>
      <c r="E12">
        <v>-900</v>
      </c>
      <c r="F12">
        <v>11.11</v>
      </c>
      <c r="G12">
        <v>9999</v>
      </c>
      <c r="H12">
        <v>5</v>
      </c>
      <c r="I12">
        <v>10</v>
      </c>
      <c r="J12">
        <v>0.2</v>
      </c>
      <c r="K12">
        <v>0</v>
      </c>
      <c r="L12">
        <v>9984</v>
      </c>
      <c r="M12" t="s">
        <v>39</v>
      </c>
      <c r="N12" t="s">
        <v>22</v>
      </c>
    </row>
    <row r="13" spans="1:14" ht="14.25">
      <c r="A13">
        <v>20151026</v>
      </c>
      <c r="B13">
        <v>2528</v>
      </c>
      <c r="C13" t="s">
        <v>27</v>
      </c>
      <c r="D13" t="s">
        <v>19</v>
      </c>
      <c r="E13">
        <v>-300</v>
      </c>
      <c r="F13">
        <v>11.09</v>
      </c>
      <c r="G13">
        <v>3327</v>
      </c>
      <c r="H13">
        <v>5</v>
      </c>
      <c r="I13">
        <v>3.33</v>
      </c>
      <c r="J13">
        <v>0.07</v>
      </c>
      <c r="K13">
        <v>0</v>
      </c>
      <c r="L13">
        <v>3318.67</v>
      </c>
      <c r="M13" t="s">
        <v>39</v>
      </c>
      <c r="N13" t="s">
        <v>22</v>
      </c>
    </row>
    <row r="14" spans="1:14" ht="14.25">
      <c r="A14">
        <v>20151026</v>
      </c>
      <c r="B14">
        <v>2528</v>
      </c>
      <c r="C14" t="s">
        <v>27</v>
      </c>
      <c r="D14" t="s">
        <v>19</v>
      </c>
      <c r="E14">
        <v>-400</v>
      </c>
      <c r="F14">
        <v>11.01</v>
      </c>
      <c r="G14">
        <v>4404</v>
      </c>
      <c r="H14">
        <v>5</v>
      </c>
      <c r="I14">
        <v>4.4</v>
      </c>
      <c r="J14">
        <v>0.09</v>
      </c>
      <c r="K14">
        <v>0</v>
      </c>
      <c r="L14">
        <v>4394.6</v>
      </c>
      <c r="M14" t="s">
        <v>39</v>
      </c>
      <c r="N14" t="s">
        <v>22</v>
      </c>
    </row>
    <row r="16" spans="1:3" ht="14.25">
      <c r="A16" s="2"/>
      <c r="B16" s="2"/>
      <c r="C16" s="3"/>
    </row>
    <row r="17" spans="1:3" ht="14.25">
      <c r="A17" s="2"/>
      <c r="B17" s="2"/>
      <c r="C17" s="3"/>
    </row>
    <row r="18" spans="1:3" ht="14.25">
      <c r="A18" s="2"/>
      <c r="B18" s="2"/>
      <c r="C18" s="3"/>
    </row>
    <row r="19" spans="1:3" ht="14.25">
      <c r="A19" s="2"/>
      <c r="B19" s="2"/>
      <c r="C19" s="3"/>
    </row>
    <row r="20" ht="15" thickBot="1"/>
    <row r="21" spans="1:7" ht="14.25">
      <c r="A21" s="1" t="s">
        <v>29</v>
      </c>
      <c r="B21" s="1">
        <f>SUM(G2:G8)</f>
        <v>112277</v>
      </c>
      <c r="C21" s="5">
        <f>B21+B22</f>
        <v>112318.4</v>
      </c>
      <c r="D21" s="6" t="s">
        <v>33</v>
      </c>
      <c r="E21" s="8" t="s">
        <v>34</v>
      </c>
      <c r="F21" t="s">
        <v>35</v>
      </c>
      <c r="G21" t="s">
        <v>37</v>
      </c>
    </row>
    <row r="22" spans="1:6" ht="15" thickBot="1">
      <c r="A22" s="1" t="s">
        <v>30</v>
      </c>
      <c r="B22" s="1">
        <f>SUM(H2:K8)</f>
        <v>41.400000000000006</v>
      </c>
      <c r="C22" s="5"/>
      <c r="D22" s="7"/>
      <c r="E22" s="9"/>
      <c r="F22">
        <f>SUM(E2:E8)-(-SUM(E9:E14))</f>
        <v>7400</v>
      </c>
    </row>
    <row r="23" spans="1:6" ht="14.25">
      <c r="A23" s="1" t="s">
        <v>31</v>
      </c>
      <c r="B23" s="1">
        <f>SUM(G9:G14)</f>
        <v>40364</v>
      </c>
      <c r="C23" s="5">
        <f>B23+B24</f>
        <v>40435.18</v>
      </c>
      <c r="D23" s="10">
        <f>C23-C21</f>
        <v>-71883.22</v>
      </c>
      <c r="E23" s="11"/>
      <c r="F23" t="s">
        <v>36</v>
      </c>
    </row>
    <row r="24" spans="1:6" ht="15" thickBot="1">
      <c r="A24" s="1" t="s">
        <v>32</v>
      </c>
      <c r="B24" s="1">
        <f>SUM(H9:K14)</f>
        <v>71.18</v>
      </c>
      <c r="C24" s="5"/>
      <c r="D24" s="12"/>
      <c r="E24" s="13"/>
      <c r="F24">
        <f>F22*F14</f>
        <v>81474</v>
      </c>
    </row>
  </sheetData>
  <mergeCells count="5">
    <mergeCell ref="E21:E22"/>
    <mergeCell ref="C23:C24"/>
    <mergeCell ref="D23:E24"/>
    <mergeCell ref="C21:C22"/>
    <mergeCell ref="D21:D22"/>
  </mergeCells>
  <conditionalFormatting sqref="D23">
    <cfRule type="cellIs" priority="1" dxfId="0" operator="lessThan" stopIfTrue="1">
      <formula>0</formula>
    </cfRule>
  </conditionalFormatting>
  <conditionalFormatting sqref="D21:D22">
    <cfRule type="expression" priority="2" dxfId="0" stopIfTrue="1">
      <formula>$D$23&gt;0</formula>
    </cfRule>
    <cfRule type="expression" priority="3" dxfId="1" stopIfTrue="1">
      <formula>$D$23&lt;0</formula>
    </cfRule>
  </conditionalFormatting>
  <conditionalFormatting sqref="E21:E22">
    <cfRule type="expression" priority="4" dxfId="2" stopIfTrue="1">
      <formula>$D$23&gt;0</formula>
    </cfRule>
    <cfRule type="expression" priority="5" dxfId="0" stopIfTrue="1">
      <formula>$D$23&lt;0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1"/>
  <sheetViews>
    <sheetView tabSelected="1" workbookViewId="0" topLeftCell="A1">
      <selection activeCell="A20" sqref="A20"/>
    </sheetView>
  </sheetViews>
  <sheetFormatPr defaultColWidth="9.00390625" defaultRowHeight="14.25"/>
  <cols>
    <col min="1" max="1" width="161.625" style="0" customWidth="1"/>
  </cols>
  <sheetData>
    <row r="1" ht="14.25">
      <c r="A1" t="s">
        <v>38</v>
      </c>
    </row>
    <row r="2" ht="14.25">
      <c r="A2" s="4"/>
    </row>
    <row r="3" ht="14.25">
      <c r="A3" t="s">
        <v>40</v>
      </c>
    </row>
    <row r="5" ht="14.25">
      <c r="A5" t="s">
        <v>44</v>
      </c>
    </row>
    <row r="7" ht="14.25">
      <c r="A7" t="s">
        <v>43</v>
      </c>
    </row>
    <row r="9" ht="14.25">
      <c r="A9" t="s">
        <v>42</v>
      </c>
    </row>
    <row r="11" ht="14.25">
      <c r="A11" t="s">
        <v>41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2015-10-29T14:13:40Z</dcterms:modified>
  <cp:category/>
  <cp:version/>
  <cp:contentType/>
  <cp:contentStatus/>
</cp:coreProperties>
</file>